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640" windowHeight="1185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<sst xmlns="http://schemas.openxmlformats.org/spreadsheetml/2006/main" count="431" uniqueCount="282">
  <si>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</si>
  <si>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</si>
  <si>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</si>
  <si>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</si>
  <si>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</si>
  <si>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</si>
  <si>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</si>
  <si>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</si>
  <si>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</si>
  <si>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</si>
  <si>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</si>
  <si>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</si>
  <si>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</si>
  <si>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</si>
  <si>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</si>
  <si>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</si>
  <si>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</si>
  <si>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</si>
  <si>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</si>
  <si>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 xml:space="preserve">Основные средства (балансовая стоимость, 010100000)*, всего                                                                                      </t>
  </si>
  <si>
    <t>010</t>
  </si>
  <si>
    <t>в том числе:</t>
  </si>
  <si>
    <t xml:space="preserve">недвижимое имущество учреждения (010110000)* 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</si>
  <si>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</si>
  <si>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</si>
  <si>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</si>
  <si>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</si>
  <si>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</si>
  <si>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 xml:space="preserve">предметы лизинга (010140000)* </t>
  </si>
  <si>
    <t>014</t>
  </si>
  <si>
    <t>Амортизация основных средств*</t>
  </si>
  <si>
    <t>020</t>
  </si>
  <si>
    <t xml:space="preserve">Амортизация недвижимого имущества учреждения (010410000)* </t>
  </si>
  <si>
    <t>021</t>
  </si>
  <si>
    <t xml:space="preserve">Амортизация особо ценного движимого имущества учреждения (010420000)* </t>
  </si>
  <si>
    <t>022</t>
  </si>
  <si>
    <t xml:space="preserve">Амортизация иного движимого имущества учреждения (010430000)* </t>
  </si>
  <si>
    <t>023</t>
  </si>
  <si>
    <t>Амортизация предметов лизинга (010440000)*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</si>
  <si>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</si>
  <si>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</si>
  <si>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</si>
  <si>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>из них: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</si>
  <si>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</si>
  <si>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031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</si>
  <si>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</si>
  <si>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</si>
  <si>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</si>
  <si>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</si>
  <si>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</si>
  <si>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</si>
  <si>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 xml:space="preserve">         Форма 0503730 с. 2</t>
  </si>
  <si>
    <t>деятельность с целевыми средствами</t>
  </si>
  <si>
    <t xml:space="preserve">Нематериальные активы (балансовая стоимость, 010200000)*, всего                                                           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</si>
  <si>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</si>
  <si>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</si>
  <si>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</si>
  <si>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</si>
  <si>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</si>
  <si>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</si>
  <si>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</si>
  <si>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</si>
  <si>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</si>
  <si>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</si>
  <si>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</si>
  <si>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</si>
  <si>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</si>
  <si>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</si>
  <si>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</si>
  <si>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</si>
  <si>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060</t>
  </si>
  <si>
    <t>061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</si>
  <si>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</si>
  <si>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>062</t>
  </si>
  <si>
    <t xml:space="preserve">предметы лизинга (остаточная стоимость, стр. 043 -  стр.053)                                                                                              </t>
  </si>
  <si>
    <t>063</t>
  </si>
  <si>
    <t xml:space="preserve">Непроизведенные активы (балансовая стоимость, 010300000)                                                                                             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</si>
  <si>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</si>
  <si>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</si>
  <si>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</si>
  <si>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</si>
  <si>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</si>
  <si>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</si>
  <si>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</si>
  <si>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</si>
  <si>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</si>
  <si>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</si>
  <si>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</si>
  <si>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</si>
  <si>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</si>
  <si>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</si>
  <si>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</si>
  <si>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</si>
  <si>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</si>
  <si>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</si>
  <si>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</si>
  <si>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</si>
  <si>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</si>
  <si>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</si>
  <si>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</si>
  <si>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</si>
  <si>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</si>
  <si>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</si>
  <si>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</si>
  <si>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</si>
  <si>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</si>
  <si>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r>
      <t xml:space="preserve">Итого по разделу I 
</t>
    </r>
    <r>
      <rPr>
        <sz val="8"/>
        <rFont val="Arial Cyr"/>
        <family val="2"/>
      </rPr>
      <t>(стр.030 + стр.060 + стр.070 + стр.080 + стр.090 + стр.100  + стр. 140)</t>
    </r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</si>
  <si>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</si>
  <si>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</si>
  <si>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</si>
  <si>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</si>
  <si>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</si>
  <si>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</si>
  <si>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</si>
  <si>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</si>
  <si>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</si>
  <si>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</si>
  <si>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</si>
  <si>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</si>
  <si>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</si>
  <si>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</si>
  <si>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</si>
  <si>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</si>
  <si>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</si>
  <si>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</si>
  <si>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</si>
  <si>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</si>
  <si>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</si>
  <si>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</si>
  <si>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</si>
  <si>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</si>
  <si>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</si>
  <si>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r>
      <t xml:space="preserve">Расчеты </t>
    </r>
    <r>
      <rPr>
        <sz val="8"/>
        <rFont val="Arial Cyr"/>
        <family val="2"/>
      </rPr>
      <t>по доходам (020500000)</t>
    </r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</si>
  <si>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</si>
  <si>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</si>
  <si>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</si>
  <si>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</si>
  <si>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</si>
  <si>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</si>
  <si>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</si>
  <si>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</si>
  <si>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</si>
  <si>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</si>
  <si>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</si>
  <si>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</si>
  <si>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</si>
  <si>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</si>
  <si>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</si>
  <si>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</si>
  <si>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</si>
  <si>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</si>
  <si>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</si>
  <si>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</si>
  <si>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</si>
  <si>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</si>
  <si>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</si>
  <si>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</si>
  <si>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</si>
  <si>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</si>
  <si>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</si>
  <si>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</si>
  <si>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</si>
  <si>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</si>
  <si>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</si>
  <si>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</si>
  <si>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</si>
  <si>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</si>
  <si>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</si>
  <si>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</si>
  <si>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</si>
  <si>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</si>
  <si>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</si>
  <si>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</si>
  <si>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</si>
  <si>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</si>
  <si>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</si>
  <si>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</si>
  <si>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</si>
  <si>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</si>
  <si>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</si>
  <si>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</si>
  <si>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</si>
  <si>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</si>
  <si>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</si>
  <si>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</si>
  <si>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</si>
  <si>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</si>
  <si>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</si>
  <si>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</si>
  <si>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</si>
  <si>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</si>
  <si>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</si>
  <si>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</si>
  <si>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</si>
  <si>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</si>
  <si>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</si>
  <si>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</si>
  <si>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</si>
  <si>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</si>
  <si>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</si>
  <si>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</si>
  <si>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</si>
  <si>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</si>
  <si>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</si>
  <si>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</si>
  <si>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</si>
  <si>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</si>
  <si>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</si>
  <si>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</si>
  <si>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</si>
  <si>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</si>
  <si>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</si>
  <si>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</si>
  <si>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</si>
  <si>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</si>
  <si>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</si>
  <si>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</si>
  <si>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</si>
  <si>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</si>
  <si>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</si>
  <si>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</si>
  <si>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</si>
  <si>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</si>
  <si>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</si>
  <si>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</si>
  <si>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</si>
  <si>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</si>
  <si>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</si>
  <si>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</si>
  <si>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</si>
  <si>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</si>
  <si>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</si>
  <si>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</si>
  <si>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</si>
  <si>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</si>
  <si>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</si>
  <si>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</si>
  <si>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</si>
  <si>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</si>
  <si>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</si>
  <si>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</si>
  <si>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</si>
  <si>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</si>
  <si>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</si>
  <si>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</si>
  <si>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</si>
  <si>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</si>
  <si>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</si>
  <si>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</si>
  <si>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</si>
  <si>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</si>
  <si>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</si>
  <si>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</si>
  <si>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Расчеты по ущербу и иным доходам (020900000)</t>
  </si>
  <si>
    <t>расчеты по налоговым вычетам НДС (021010000)</t>
  </si>
  <si>
    <t>амортизация ОЦИ*</t>
  </si>
  <si>
    <t>остаточная стоимость ОЦИ (стр. 336 + стр. 337)</t>
  </si>
  <si>
    <t>резервы предстоящих расходов (040160000)</t>
  </si>
  <si>
    <t>626</t>
  </si>
  <si>
    <t>по ОКТМО</t>
  </si>
  <si>
    <t>по государственному</t>
  </si>
  <si>
    <t xml:space="preserve"> заданию</t>
  </si>
  <si>
    <t>приносящая</t>
  </si>
  <si>
    <t>доход</t>
  </si>
  <si>
    <t>Прочие расчеты и иным доходам (021000000)</t>
  </si>
  <si>
    <t>380</t>
  </si>
  <si>
    <r>
      <t xml:space="preserve">Итого по разделу II </t>
    </r>
    <r>
      <rPr>
        <sz val="8"/>
        <rFont val="Arial Cyr"/>
        <family val="2"/>
      </rPr>
      <t>(стр.170  + стр.210 + стр.230 + стр.260 + стр.290 + стр.310 + стр.320 + стр. 330 + стр.370 + стр.380 )</t>
    </r>
  </si>
  <si>
    <t>570</t>
  </si>
  <si>
    <t>Расчеты по доходам (020500000)</t>
  </si>
  <si>
    <t>580</t>
  </si>
  <si>
    <t>590</t>
  </si>
  <si>
    <r>
      <t xml:space="preserve">Итого по разделу III </t>
    </r>
    <r>
      <rPr>
        <sz val="8"/>
        <rFont val="Arial Cyr"/>
        <family val="2"/>
      </rPr>
      <t>(стр.470+ стр.490 + стр. 510 + стр.530 + стр. 570 + стр. 580 + стр. 590)</t>
    </r>
  </si>
  <si>
    <r>
      <t>Финансовый результат экономического субъекта (040100000)
 (стр.623 + стр.623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+ стр.624 + стр.625 + стр.626)</t>
    </r>
  </si>
  <si>
    <t>денежные средства учреждения на специальных счетах в кредитной организации (020126000)</t>
  </si>
  <si>
    <t>01 января 2018 г.</t>
  </si>
  <si>
    <t>Федеральное государственное бюджетное образовательное учреждение высшего образования "Омский государственный педагогический университет"</t>
  </si>
  <si>
    <t>02079649</t>
  </si>
  <si>
    <t>5503037623</t>
  </si>
  <si>
    <t>ГОД</t>
  </si>
  <si>
    <t>01.01.2018</t>
  </si>
  <si>
    <t>07401001X510352701000</t>
  </si>
  <si>
    <t>6231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</si>
</sst>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  <numFmt numFmtId="165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medium"/>
      <top style="hair"/>
      <bottom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hair"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/>
      <right/>
      <top style="hair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9" borderId="46" xfId="0" applyNumberFormat="1" applyFont="1" applyFill="1" applyBorder="1" applyAlignment="1">
      <alignment horizontal="center"/>
    </xf>
    <xf numFmtId="164" fontId="3" fillId="18" borderId="15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164" fontId="3" fillId="7" borderId="46" xfId="0" applyNumberFormat="1" applyFont="1" applyFill="1" applyBorder="1" applyAlignment="1">
      <alignment horizontal="center"/>
    </xf>
    <xf numFmtId="164" fontId="3" fillId="7" borderId="20" xfId="0" applyNumberFormat="1" applyFont="1" applyFill="1" applyBorder="1" applyAlignment="1">
      <alignment horizontal="center"/>
    </xf>
    <xf numFmtId="164" fontId="3" fillId="5" borderId="47" xfId="0" applyNumberFormat="1" applyFont="1" applyFill="1" applyBorder="1" applyAlignment="1">
      <alignment horizontal="center"/>
    </xf>
    <xf numFmtId="164" fontId="3" fillId="19" borderId="19" xfId="0" applyNumberFormat="1" applyFont="1" applyFill="1" applyBorder="1" applyAlignment="1">
      <alignment horizontal="center"/>
    </xf>
    <xf numFmtId="164" fontId="3" fillId="5" borderId="48" xfId="0" applyNumberFormat="1" applyFont="1" applyFill="1" applyBorder="1" applyAlignment="1">
      <alignment horizontal="center"/>
    </xf>
    <xf numFmtId="164" fontId="3" fillId="8" borderId="49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center"/>
    </xf>
    <xf numFmtId="164" fontId="3" fillId="19" borderId="51" xfId="0" applyNumberFormat="1" applyFont="1" applyFill="1" applyBorder="1" applyAlignment="1">
      <alignment horizontal="center"/>
    </xf>
    <xf numFmtId="164" fontId="3" fillId="7" borderId="48" xfId="0" applyNumberFormat="1" applyFont="1" applyFill="1" applyBorder="1" applyAlignment="1">
      <alignment horizontal="center"/>
    </xf>
    <xf numFmtId="164" fontId="3" fillId="20" borderId="46" xfId="0" applyNumberFormat="1" applyFont="1" applyFill="1" applyBorder="1" applyAlignment="1">
      <alignment horizontal="center"/>
    </xf>
    <xf numFmtId="164" fontId="3" fillId="20" borderId="50" xfId="0" applyNumberFormat="1" applyFont="1" applyFill="1" applyBorder="1" applyAlignment="1">
      <alignment horizontal="center"/>
    </xf>
    <xf numFmtId="164" fontId="3" fillId="7" borderId="50" xfId="0" applyNumberFormat="1" applyFont="1" applyFill="1" applyBorder="1" applyAlignment="1">
      <alignment horizontal="center"/>
    </xf>
    <xf numFmtId="164" fontId="3" fillId="20" borderId="52" xfId="0" applyNumberFormat="1" applyFont="1" applyFill="1" applyBorder="1" applyAlignment="1">
      <alignment horizontal="center"/>
    </xf>
    <xf numFmtId="164" fontId="3" fillId="2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3" fillId="0" borderId="46" xfId="0" applyNumberFormat="1" applyFont="1" applyFill="1" applyBorder="1" applyAlignment="1" applyProtection="1">
      <alignment horizontal="center"/>
      <protection locked="0"/>
    </xf>
    <xf numFmtId="164" fontId="3" fillId="0" borderId="50" xfId="0" applyNumberFormat="1" applyFont="1" applyFill="1" applyBorder="1" applyAlignment="1" applyProtection="1">
      <alignment horizontal="center"/>
      <protection locked="0"/>
    </xf>
    <xf numFmtId="164" fontId="3" fillId="0" borderId="2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52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/>
      <protection locked="0"/>
    </xf>
    <xf numFmtId="164" fontId="3" fillId="0" borderId="19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53" xfId="0" applyNumberFormat="1" applyFont="1" applyFill="1" applyBorder="1" applyAlignment="1" applyProtection="1">
      <alignment horizontal="center"/>
      <protection locked="0"/>
    </xf>
    <xf numFmtId="49" fontId="3" fillId="0" borderId="54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55" xfId="0" applyNumberFormat="1" applyFont="1" applyFill="1" applyBorder="1" applyAlignment="1" applyProtection="1">
      <alignment horizontal="center"/>
      <protection locked="0"/>
    </xf>
    <xf numFmtId="164" fontId="3" fillId="18" borderId="52" xfId="0" applyNumberFormat="1" applyFont="1" applyFill="1" applyBorder="1" applyAlignment="1" applyProtection="1">
      <alignment horizontal="center"/>
      <protection/>
    </xf>
    <xf numFmtId="164" fontId="3" fillId="21" borderId="46" xfId="0" applyNumberFormat="1" applyFont="1" applyFill="1" applyBorder="1" applyAlignment="1" applyProtection="1">
      <alignment horizontal="center"/>
      <protection locked="0"/>
    </xf>
    <xf numFmtId="164" fontId="3" fillId="22" borderId="46" xfId="0" applyNumberFormat="1" applyFont="1" applyFill="1" applyBorder="1" applyAlignment="1" applyProtection="1">
      <alignment horizontal="center"/>
      <protection/>
    </xf>
    <xf numFmtId="164" fontId="3" fillId="18" borderId="45" xfId="0" applyNumberFormat="1" applyFont="1" applyFill="1" applyBorder="1" applyAlignment="1" applyProtection="1">
      <alignment horizontal="center"/>
      <protection/>
    </xf>
    <xf numFmtId="164" fontId="3" fillId="18" borderId="56" xfId="0" applyNumberFormat="1" applyFont="1" applyFill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164" fontId="3" fillId="23" borderId="46" xfId="0" applyNumberFormat="1" applyFont="1" applyFill="1" applyBorder="1" applyAlignment="1" applyProtection="1">
      <alignment horizontal="center"/>
      <protection/>
    </xf>
    <xf numFmtId="164" fontId="3" fillId="23" borderId="18" xfId="0" applyNumberFormat="1" applyFont="1" applyFill="1" applyBorder="1" applyAlignment="1" applyProtection="1">
      <alignment horizontal="center"/>
      <protection/>
    </xf>
    <xf numFmtId="164" fontId="3" fillId="23" borderId="57" xfId="0" applyNumberFormat="1" applyFont="1" applyFill="1" applyBorder="1" applyAlignment="1" applyProtection="1">
      <alignment horizontal="center"/>
      <protection/>
    </xf>
    <xf numFmtId="164" fontId="3" fillId="23" borderId="19" xfId="0" applyNumberFormat="1" applyFont="1" applyFill="1" applyBorder="1" applyAlignment="1" applyProtection="1">
      <alignment horizontal="center"/>
      <protection/>
    </xf>
    <xf numFmtId="164" fontId="3" fillId="23" borderId="57" xfId="0" applyNumberFormat="1" applyFont="1" applyFill="1" applyBorder="1" applyAlignment="1" applyProtection="1">
      <alignment horizontal="center" vertical="top"/>
      <protection/>
    </xf>
    <xf numFmtId="164" fontId="3" fillId="23" borderId="15" xfId="0" applyNumberFormat="1" applyFont="1" applyFill="1" applyBorder="1" applyAlignment="1" applyProtection="1">
      <alignment horizontal="center"/>
      <protection/>
    </xf>
    <xf numFmtId="164" fontId="3" fillId="23" borderId="58" xfId="0" applyNumberFormat="1" applyFont="1" applyFill="1" applyBorder="1" applyAlignment="1" applyProtection="1">
      <alignment horizontal="center" vertical="top"/>
      <protection/>
    </xf>
    <xf numFmtId="164" fontId="3" fillId="23" borderId="16" xfId="0" applyNumberFormat="1" applyFont="1" applyFill="1" applyBorder="1" applyAlignment="1" applyProtection="1">
      <alignment horizontal="center"/>
      <protection/>
    </xf>
    <xf numFmtId="164" fontId="3" fillId="23" borderId="52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 locked="0"/>
    </xf>
    <xf numFmtId="164" fontId="3" fillId="18" borderId="19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1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6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6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50" xfId="0" applyNumberFormat="1" applyBorder="1" applyAlignment="1">
      <alignment horizontal="center" vertical="center" wrapText="1"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Fill="1" applyBorder="1" applyAlignment="1" applyProtection="1">
      <alignment horizontal="center" vertical="center" wrapText="1"/>
      <protection/>
    </xf>
    <xf numFmtId="0" fontId="3" fillId="0" borderId="64" xfId="0" applyNumberFormat="1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 wrapText="1"/>
      <protection locked="0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6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1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7.375" style="3" customWidth="1"/>
    <col min="4" max="4" width="16.75390625" style="3" customWidth="1"/>
    <col min="5" max="5" width="17.125" style="3" customWidth="1"/>
    <col min="6" max="6" width="18.00390625" style="3" customWidth="1"/>
    <col min="7" max="7" width="16.375" style="3" customWidth="1"/>
    <col min="8" max="8" width="18.125" style="3" customWidth="1"/>
    <col min="9" max="9" width="16.375" style="3" customWidth="1"/>
    <col min="10" max="10" width="18.375" style="3" customWidth="1"/>
    <col min="11" max="11" width="9.125" style="3" hidden="1" customWidth="1"/>
    <col min="12" max="16384" width="9.125" style="3" customWidth="1"/>
  </cols>
  <sheetData>
    <row r="1" ht="2.25" customHeight="1"/>
    <row r="2" spans="1:9" ht="11.25" customHeight="1">
      <c r="A2" s="190" t="s">
        <v>0</v>
      </c>
      <c r="B2" s="191"/>
      <c r="C2" s="191"/>
      <c r="D2" s="191"/>
      <c r="E2" s="191"/>
      <c r="F2" s="191"/>
      <c r="G2" s="191"/>
      <c r="H2" s="191"/>
      <c r="I2" s="191"/>
    </row>
    <row r="3" spans="1:9" ht="11.25" customHeight="1">
      <c r="A3" s="192" t="s">
        <v>1</v>
      </c>
      <c r="B3" s="193"/>
      <c r="C3" s="193"/>
      <c r="D3" s="193"/>
      <c r="E3" s="193"/>
      <c r="F3" s="193"/>
      <c r="G3" s="193"/>
      <c r="H3" s="193"/>
      <c r="I3" s="193"/>
    </row>
    <row r="4" spans="1:11" ht="10.5" customHeight="1" thickBot="1">
      <c r="A4" s="194"/>
      <c r="B4" s="194"/>
      <c r="C4" s="194"/>
      <c r="D4" s="194"/>
      <c r="E4" s="194"/>
      <c r="F4" s="194"/>
      <c r="G4" s="194"/>
      <c r="H4" s="194"/>
      <c r="I4" s="195"/>
      <c r="J4" s="4" t="s">
        <v>2</v>
      </c>
      <c r="K4" s="3" t="s">
        <v>280</v>
      </c>
    </row>
    <row r="5" spans="1:11" ht="12.75" customHeight="1">
      <c r="A5" s="5"/>
      <c r="C5" s="95" t="s">
        <v>215</v>
      </c>
      <c r="D5" s="196" t="s">
        <v>274</v>
      </c>
      <c r="E5" s="196"/>
      <c r="F5" s="6"/>
      <c r="G5" s="6"/>
      <c r="H5" s="6"/>
      <c r="I5" s="97" t="s">
        <v>225</v>
      </c>
      <c r="J5" s="7" t="s">
        <v>3</v>
      </c>
      <c r="K5" s="3">
        <v>5</v>
      </c>
    </row>
    <row r="6" spans="1:11" ht="12.75" customHeight="1">
      <c r="A6" s="5"/>
      <c r="B6" s="8"/>
      <c r="C6" s="95"/>
      <c r="D6" s="96"/>
      <c r="E6" s="96"/>
      <c r="F6" s="6"/>
      <c r="G6" s="6"/>
      <c r="H6" s="6"/>
      <c r="I6" s="97" t="s">
        <v>221</v>
      </c>
      <c r="J6" s="117">
        <v>43101</v>
      </c>
      <c r="K6" s="3">
        <v>500</v>
      </c>
    </row>
    <row r="7" spans="1:11" ht="22.5" customHeight="1">
      <c r="A7" s="10" t="s">
        <v>216</v>
      </c>
      <c r="B7" s="197" t="s">
        <v>275</v>
      </c>
      <c r="C7" s="197"/>
      <c r="D7" s="197"/>
      <c r="E7" s="197"/>
      <c r="F7" s="197"/>
      <c r="G7" s="197"/>
      <c r="H7" s="197"/>
      <c r="I7" s="97" t="s">
        <v>222</v>
      </c>
      <c r="J7" s="118" t="s">
        <v>276</v>
      </c>
      <c r="K7" s="3" t="s">
        <v>279</v>
      </c>
    </row>
    <row r="8" spans="1:10" ht="12.75" customHeight="1">
      <c r="A8" s="10" t="s">
        <v>217</v>
      </c>
      <c r="B8" s="185"/>
      <c r="C8" s="185"/>
      <c r="D8" s="185"/>
      <c r="E8" s="185"/>
      <c r="F8" s="185"/>
      <c r="G8" s="185"/>
      <c r="H8" s="185"/>
      <c r="I8" s="97" t="s">
        <v>250</v>
      </c>
      <c r="J8" s="118" t="s">
        <v>277</v>
      </c>
    </row>
    <row r="9" spans="1:11" ht="12.75" customHeight="1">
      <c r="A9" s="10" t="s">
        <v>218</v>
      </c>
      <c r="B9" s="185"/>
      <c r="C9" s="185"/>
      <c r="D9" s="185"/>
      <c r="E9" s="185"/>
      <c r="F9" s="185"/>
      <c r="G9" s="185"/>
      <c r="H9" s="185"/>
      <c r="I9" s="97" t="s">
        <v>259</v>
      </c>
      <c r="J9" s="119"/>
      <c r="K9" s="3">
        <v>3</v>
      </c>
    </row>
    <row r="10" spans="1:10" ht="12.75" customHeight="1">
      <c r="A10" s="10" t="s">
        <v>220</v>
      </c>
      <c r="B10" s="187"/>
      <c r="C10" s="187"/>
      <c r="D10" s="187"/>
      <c r="E10" s="187"/>
      <c r="F10" s="187"/>
      <c r="G10" s="187"/>
      <c r="H10" s="187"/>
      <c r="I10" s="97" t="s">
        <v>222</v>
      </c>
      <c r="J10" s="120"/>
    </row>
    <row r="11" spans="1:10" ht="12.75" customHeight="1">
      <c r="A11" s="10" t="s">
        <v>219</v>
      </c>
      <c r="B11" s="186"/>
      <c r="C11" s="186"/>
      <c r="D11" s="186"/>
      <c r="E11" s="186"/>
      <c r="F11" s="186"/>
      <c r="G11" s="186"/>
      <c r="H11" s="186"/>
      <c r="I11" s="97" t="s">
        <v>223</v>
      </c>
      <c r="J11" s="121"/>
    </row>
    <row r="12" spans="1:11" ht="12.75" customHeight="1">
      <c r="A12" s="13" t="s">
        <v>4</v>
      </c>
      <c r="B12" s="187"/>
      <c r="C12" s="187"/>
      <c r="D12" s="187"/>
      <c r="E12" s="187"/>
      <c r="F12" s="187"/>
      <c r="G12" s="187"/>
      <c r="H12" s="187"/>
      <c r="I12" s="97"/>
      <c r="J12" s="14"/>
      <c r="K12" s="3" t="s">
        <v>278</v>
      </c>
    </row>
    <row r="13" spans="1:10" ht="12.75" customHeight="1" thickBot="1">
      <c r="A13" s="10" t="s">
        <v>5</v>
      </c>
      <c r="B13" s="187"/>
      <c r="C13" s="187"/>
      <c r="D13" s="187"/>
      <c r="E13" s="187"/>
      <c r="F13" s="187"/>
      <c r="G13" s="187"/>
      <c r="H13" s="187"/>
      <c r="I13" s="97" t="s">
        <v>224</v>
      </c>
      <c r="J13" s="15" t="s">
        <v>6</v>
      </c>
    </row>
    <row r="14" spans="1:10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</row>
    <row r="15" spans="1:10" ht="13.5" customHeight="1">
      <c r="A15" s="17"/>
      <c r="B15" s="18" t="s">
        <v>7</v>
      </c>
      <c r="C15" s="157" t="s">
        <v>8</v>
      </c>
      <c r="D15" s="158"/>
      <c r="E15" s="158"/>
      <c r="F15" s="159"/>
      <c r="G15" s="157" t="s">
        <v>9</v>
      </c>
      <c r="H15" s="158"/>
      <c r="I15" s="158"/>
      <c r="J15" s="158"/>
    </row>
    <row r="16" spans="1:10" ht="11.25" customHeight="1">
      <c r="A16" s="20"/>
      <c r="B16" s="21" t="s">
        <v>10</v>
      </c>
      <c r="C16" s="22" t="s">
        <v>11</v>
      </c>
      <c r="D16" s="23" t="s">
        <v>11</v>
      </c>
      <c r="E16" s="23" t="s">
        <v>262</v>
      </c>
      <c r="F16" s="164" t="s">
        <v>12</v>
      </c>
      <c r="G16" s="22" t="s">
        <v>11</v>
      </c>
      <c r="H16" s="23" t="s">
        <v>11</v>
      </c>
      <c r="I16" s="23" t="s">
        <v>262</v>
      </c>
      <c r="J16" s="164" t="s">
        <v>12</v>
      </c>
    </row>
    <row r="17" spans="1:10" ht="14.25" customHeight="1">
      <c r="A17" s="24" t="s">
        <v>13</v>
      </c>
      <c r="B17" s="21" t="s">
        <v>14</v>
      </c>
      <c r="C17" s="22" t="s">
        <v>15</v>
      </c>
      <c r="D17" s="22" t="s">
        <v>260</v>
      </c>
      <c r="E17" s="22" t="s">
        <v>263</v>
      </c>
      <c r="F17" s="165"/>
      <c r="G17" s="22" t="s">
        <v>15</v>
      </c>
      <c r="H17" s="22" t="s">
        <v>260</v>
      </c>
      <c r="I17" s="22" t="s">
        <v>263</v>
      </c>
      <c r="J17" s="165"/>
    </row>
    <row r="18" spans="1:10" ht="11.25" customHeight="1">
      <c r="A18" s="20"/>
      <c r="B18" s="21"/>
      <c r="C18" s="22" t="s">
        <v>16</v>
      </c>
      <c r="D18" s="22" t="s">
        <v>261</v>
      </c>
      <c r="E18" s="22" t="s">
        <v>11</v>
      </c>
      <c r="F18" s="166"/>
      <c r="G18" s="22" t="s">
        <v>16</v>
      </c>
      <c r="H18" s="22" t="s">
        <v>261</v>
      </c>
      <c r="I18" s="22" t="s">
        <v>11</v>
      </c>
      <c r="J18" s="166"/>
    </row>
    <row r="19" spans="1:10" ht="10.5" customHeight="1" thickBot="1">
      <c r="A19" s="19">
        <v>1</v>
      </c>
      <c r="B19" s="25" t="s">
        <v>17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7">
        <v>10</v>
      </c>
    </row>
    <row r="20" spans="1:10" ht="19.5" customHeight="1">
      <c r="A20" s="36" t="s">
        <v>18</v>
      </c>
      <c r="B20" s="37"/>
      <c r="C20" s="74"/>
      <c r="D20" s="73"/>
      <c r="E20" s="73"/>
      <c r="F20" s="73"/>
      <c r="G20" s="73"/>
      <c r="H20" s="73"/>
      <c r="I20" s="73"/>
      <c r="J20" s="73"/>
    </row>
    <row r="21" spans="1:10" ht="12.75" customHeight="1">
      <c r="A21" s="40" t="s">
        <v>19</v>
      </c>
      <c r="B21" s="41" t="s">
        <v>20</v>
      </c>
      <c r="C21" s="76">
        <f aca="true" t="shared" si="0" ref="C21:J21">SUM(C23:C26)</f>
        <v>0</v>
      </c>
      <c r="D21" s="76">
        <f t="shared" si="0"/>
        <v>473433354.24</v>
      </c>
      <c r="E21" s="76">
        <f t="shared" si="0"/>
        <v>82174053.6</v>
      </c>
      <c r="F21" s="76">
        <f t="shared" si="0"/>
        <v>555607407.84</v>
      </c>
      <c r="G21" s="76">
        <f t="shared" si="0"/>
        <v>0</v>
      </c>
      <c r="H21" s="76">
        <f t="shared" si="0"/>
        <v>469844093.06</v>
      </c>
      <c r="I21" s="76">
        <f t="shared" si="0"/>
        <v>79993526.24</v>
      </c>
      <c r="J21" s="76">
        <f t="shared" si="0"/>
        <v>549837619.3</v>
      </c>
    </row>
    <row r="22" spans="1:10" ht="9.75" customHeight="1">
      <c r="A22" s="38" t="s">
        <v>21</v>
      </c>
      <c r="B22" s="39"/>
      <c r="C22" s="74"/>
      <c r="D22" s="74"/>
      <c r="E22" s="74"/>
      <c r="F22" s="74"/>
      <c r="G22" s="141"/>
      <c r="H22" s="141"/>
      <c r="I22" s="141"/>
      <c r="J22" s="142"/>
    </row>
    <row r="23" spans="1:10" ht="12.75" customHeight="1">
      <c r="A23" s="42" t="s">
        <v>22</v>
      </c>
      <c r="B23" s="41" t="s">
        <v>23</v>
      </c>
      <c r="C23" s="124">
        <v>0</v>
      </c>
      <c r="D23" s="98">
        <v>314433556.23</v>
      </c>
      <c r="E23" s="98">
        <v>10103470.27</v>
      </c>
      <c r="F23" s="90">
        <f>SUM(C23:E23)</f>
        <v>324537026.5</v>
      </c>
      <c r="G23" s="124"/>
      <c r="H23" s="98">
        <v>314433556.23</v>
      </c>
      <c r="I23" s="98">
        <v>10103470.27</v>
      </c>
      <c r="J23" s="90">
        <f>SUM(G23:I23)</f>
        <v>324537026.5</v>
      </c>
    </row>
    <row r="24" spans="1:10" ht="22.5" customHeight="1">
      <c r="A24" s="42" t="s">
        <v>24</v>
      </c>
      <c r="B24" s="41" t="s">
        <v>25</v>
      </c>
      <c r="C24" s="124">
        <v>0</v>
      </c>
      <c r="D24" s="98">
        <v>33738203.91</v>
      </c>
      <c r="E24" s="98">
        <v>13672113.83</v>
      </c>
      <c r="F24" s="90">
        <f>SUM(C24:E24)</f>
        <v>47410317.74</v>
      </c>
      <c r="G24" s="124"/>
      <c r="H24" s="98">
        <v>33738203.91</v>
      </c>
      <c r="I24" s="98">
        <v>13610570.83</v>
      </c>
      <c r="J24" s="90">
        <f>SUM(G24:I24)</f>
        <v>47348774.74</v>
      </c>
    </row>
    <row r="25" spans="1:10" ht="12.75" customHeight="1">
      <c r="A25" s="42" t="s">
        <v>26</v>
      </c>
      <c r="B25" s="41" t="s">
        <v>27</v>
      </c>
      <c r="C25" s="124">
        <v>0</v>
      </c>
      <c r="D25" s="98">
        <v>125261594.1</v>
      </c>
      <c r="E25" s="98">
        <v>58398469.5</v>
      </c>
      <c r="F25" s="90">
        <f>SUM(C25:E25)</f>
        <v>183660063.6</v>
      </c>
      <c r="G25" s="124"/>
      <c r="H25" s="98">
        <v>121672332.92</v>
      </c>
      <c r="I25" s="98">
        <v>56279485.14</v>
      </c>
      <c r="J25" s="90">
        <f>SUM(G25:I25)</f>
        <v>177951818.06</v>
      </c>
    </row>
    <row r="26" spans="1:10" ht="12.75" customHeight="1">
      <c r="A26" s="42" t="s">
        <v>28</v>
      </c>
      <c r="B26" s="41" t="s">
        <v>29</v>
      </c>
      <c r="C26" s="124">
        <v>0</v>
      </c>
      <c r="D26" s="98">
        <v>0</v>
      </c>
      <c r="E26" s="98">
        <v>0</v>
      </c>
      <c r="F26" s="90">
        <f>SUM(C26:E26)</f>
        <v>0</v>
      </c>
      <c r="G26" s="124"/>
      <c r="H26" s="98"/>
      <c r="I26" s="98"/>
      <c r="J26" s="90">
        <f>SUM(G26:I26)</f>
        <v>0</v>
      </c>
    </row>
    <row r="27" spans="1:10" ht="12.75" customHeight="1">
      <c r="A27" s="43" t="s">
        <v>30</v>
      </c>
      <c r="B27" s="41" t="s">
        <v>31</v>
      </c>
      <c r="C27" s="76">
        <f aca="true" t="shared" si="1" ref="C27:J27">SUM(C29:C32)</f>
        <v>0</v>
      </c>
      <c r="D27" s="76">
        <f t="shared" si="1"/>
        <v>265011538.38</v>
      </c>
      <c r="E27" s="76">
        <f t="shared" si="1"/>
        <v>70684557.85</v>
      </c>
      <c r="F27" s="76">
        <f t="shared" si="1"/>
        <v>335696096.23</v>
      </c>
      <c r="G27" s="76">
        <f t="shared" si="1"/>
        <v>0</v>
      </c>
      <c r="H27" s="76">
        <f t="shared" si="1"/>
        <v>267716285.66</v>
      </c>
      <c r="I27" s="76">
        <f t="shared" si="1"/>
        <v>69530349.08</v>
      </c>
      <c r="J27" s="76">
        <f t="shared" si="1"/>
        <v>337246634.74</v>
      </c>
    </row>
    <row r="28" spans="1:10" ht="9.75" customHeight="1">
      <c r="A28" s="38" t="s">
        <v>21</v>
      </c>
      <c r="B28" s="39"/>
      <c r="C28" s="74"/>
      <c r="D28" s="74"/>
      <c r="E28" s="74"/>
      <c r="F28" s="74"/>
      <c r="G28" s="141"/>
      <c r="H28" s="141"/>
      <c r="I28" s="141"/>
      <c r="J28" s="142"/>
    </row>
    <row r="29" spans="1:10" ht="22.5" customHeight="1">
      <c r="A29" s="42" t="s">
        <v>32</v>
      </c>
      <c r="B29" s="41" t="s">
        <v>33</v>
      </c>
      <c r="C29" s="124">
        <v>0</v>
      </c>
      <c r="D29" s="98">
        <v>129841176.45</v>
      </c>
      <c r="E29" s="98">
        <v>1926590.49</v>
      </c>
      <c r="F29" s="90">
        <f>SUM(C29:E29)</f>
        <v>131767766.94</v>
      </c>
      <c r="G29" s="124"/>
      <c r="H29" s="98">
        <v>131890364.52</v>
      </c>
      <c r="I29" s="98">
        <v>2157018.09</v>
      </c>
      <c r="J29" s="90">
        <f>SUM(G29:I29)</f>
        <v>134047382.61</v>
      </c>
    </row>
    <row r="30" spans="1:10" ht="22.5" customHeight="1">
      <c r="A30" s="42" t="s">
        <v>34</v>
      </c>
      <c r="B30" s="41" t="s">
        <v>35</v>
      </c>
      <c r="C30" s="124">
        <v>0</v>
      </c>
      <c r="D30" s="98">
        <v>19485073.94</v>
      </c>
      <c r="E30" s="98">
        <v>12391620.02</v>
      </c>
      <c r="F30" s="90">
        <f>SUM(C30:E30)</f>
        <v>31876693.96</v>
      </c>
      <c r="G30" s="124"/>
      <c r="H30" s="98">
        <v>21180509.77</v>
      </c>
      <c r="I30" s="98">
        <v>12966845.28</v>
      </c>
      <c r="J30" s="90">
        <f>SUM(G30:I30)</f>
        <v>34147355.05</v>
      </c>
    </row>
    <row r="31" spans="1:10" ht="22.5" customHeight="1">
      <c r="A31" s="42" t="s">
        <v>36</v>
      </c>
      <c r="B31" s="41" t="s">
        <v>37</v>
      </c>
      <c r="C31" s="124">
        <v>0</v>
      </c>
      <c r="D31" s="98">
        <v>115685287.99</v>
      </c>
      <c r="E31" s="98">
        <v>56366347.34</v>
      </c>
      <c r="F31" s="90">
        <f>SUM(C31:E31)</f>
        <v>172051635.33</v>
      </c>
      <c r="G31" s="124"/>
      <c r="H31" s="98">
        <v>114645411.37</v>
      </c>
      <c r="I31" s="98">
        <v>54406485.71</v>
      </c>
      <c r="J31" s="90">
        <f>SUM(G31:I31)</f>
        <v>169051897.08</v>
      </c>
    </row>
    <row r="32" spans="1:10" ht="12.75" customHeight="1">
      <c r="A32" s="42" t="s">
        <v>38</v>
      </c>
      <c r="B32" s="41" t="s">
        <v>39</v>
      </c>
      <c r="C32" s="124">
        <v>0</v>
      </c>
      <c r="D32" s="98">
        <v>0</v>
      </c>
      <c r="E32" s="98">
        <v>0</v>
      </c>
      <c r="F32" s="90">
        <f>SUM(C32:E32)</f>
        <v>0</v>
      </c>
      <c r="G32" s="124"/>
      <c r="H32" s="98"/>
      <c r="I32" s="98"/>
      <c r="J32" s="90">
        <f>SUM(G32:I32)</f>
        <v>0</v>
      </c>
    </row>
    <row r="33" spans="1:10" ht="12.75" customHeight="1">
      <c r="A33" s="40" t="s">
        <v>40</v>
      </c>
      <c r="B33" s="41" t="s">
        <v>41</v>
      </c>
      <c r="C33" s="81">
        <f aca="true" t="shared" si="2" ref="C33:J33">C21-C27</f>
        <v>0</v>
      </c>
      <c r="D33" s="81">
        <f t="shared" si="2"/>
        <v>208421815.86</v>
      </c>
      <c r="E33" s="81">
        <f t="shared" si="2"/>
        <v>11489495.75</v>
      </c>
      <c r="F33" s="81">
        <f t="shared" si="2"/>
        <v>219911311.61</v>
      </c>
      <c r="G33" s="81">
        <f t="shared" si="2"/>
        <v>0</v>
      </c>
      <c r="H33" s="81">
        <f t="shared" si="2"/>
        <v>202127807.4</v>
      </c>
      <c r="I33" s="81">
        <f t="shared" si="2"/>
        <v>10463177.16</v>
      </c>
      <c r="J33" s="81">
        <f t="shared" si="2"/>
        <v>212590984.56</v>
      </c>
    </row>
    <row r="34" spans="1:10" ht="9.75" customHeight="1">
      <c r="A34" s="38" t="s">
        <v>42</v>
      </c>
      <c r="B34" s="39"/>
      <c r="C34" s="74"/>
      <c r="D34" s="73"/>
      <c r="E34" s="73"/>
      <c r="F34" s="73"/>
      <c r="G34" s="143"/>
      <c r="H34" s="143"/>
      <c r="I34" s="143"/>
      <c r="J34" s="144"/>
    </row>
    <row r="35" spans="1:10" ht="22.5" customHeight="1">
      <c r="A35" s="42" t="s">
        <v>43</v>
      </c>
      <c r="B35" s="41" t="s">
        <v>44</v>
      </c>
      <c r="C35" s="81">
        <f aca="true" t="shared" si="3" ref="C35:J38">C23-C29</f>
        <v>0</v>
      </c>
      <c r="D35" s="81">
        <f t="shared" si="3"/>
        <v>184592379.78</v>
      </c>
      <c r="E35" s="81">
        <f t="shared" si="3"/>
        <v>8176879.78</v>
      </c>
      <c r="F35" s="81">
        <f t="shared" si="3"/>
        <v>192769259.56</v>
      </c>
      <c r="G35" s="81">
        <f t="shared" si="3"/>
        <v>0</v>
      </c>
      <c r="H35" s="81">
        <f t="shared" si="3"/>
        <v>182543191.71</v>
      </c>
      <c r="I35" s="81">
        <f t="shared" si="3"/>
        <v>7946452.18</v>
      </c>
      <c r="J35" s="81">
        <f t="shared" si="3"/>
        <v>190489643.89</v>
      </c>
    </row>
    <row r="36" spans="1:10" ht="22.5" customHeight="1">
      <c r="A36" s="42" t="s">
        <v>45</v>
      </c>
      <c r="B36" s="41" t="s">
        <v>46</v>
      </c>
      <c r="C36" s="81">
        <f t="shared" si="3"/>
        <v>0</v>
      </c>
      <c r="D36" s="81">
        <f t="shared" si="3"/>
        <v>14253129.97</v>
      </c>
      <c r="E36" s="81">
        <f t="shared" si="3"/>
        <v>1280493.81</v>
      </c>
      <c r="F36" s="81">
        <f t="shared" si="3"/>
        <v>15533623.78</v>
      </c>
      <c r="G36" s="81">
        <f t="shared" si="3"/>
        <v>0</v>
      </c>
      <c r="H36" s="81">
        <f t="shared" si="3"/>
        <v>12557694.14</v>
      </c>
      <c r="I36" s="81">
        <f t="shared" si="3"/>
        <v>643725.55</v>
      </c>
      <c r="J36" s="81">
        <f t="shared" si="3"/>
        <v>13201419.69</v>
      </c>
    </row>
    <row r="37" spans="1:10" ht="22.5" customHeight="1">
      <c r="A37" s="42" t="s">
        <v>47</v>
      </c>
      <c r="B37" s="41" t="s">
        <v>48</v>
      </c>
      <c r="C37" s="81">
        <f t="shared" si="3"/>
        <v>0</v>
      </c>
      <c r="D37" s="81">
        <f t="shared" si="3"/>
        <v>9576306.11</v>
      </c>
      <c r="E37" s="81">
        <f t="shared" si="3"/>
        <v>2032122.16</v>
      </c>
      <c r="F37" s="81">
        <f t="shared" si="3"/>
        <v>11608428.27</v>
      </c>
      <c r="G37" s="81">
        <f t="shared" si="3"/>
        <v>0</v>
      </c>
      <c r="H37" s="81">
        <f t="shared" si="3"/>
        <v>7026921.55</v>
      </c>
      <c r="I37" s="81">
        <f t="shared" si="3"/>
        <v>1872999.43</v>
      </c>
      <c r="J37" s="81">
        <f t="shared" si="3"/>
        <v>8899920.98</v>
      </c>
    </row>
    <row r="38" spans="1:10" ht="12.75" customHeight="1" thickBot="1">
      <c r="A38" s="42" t="s">
        <v>49</v>
      </c>
      <c r="B38" s="44" t="s">
        <v>50</v>
      </c>
      <c r="C38" s="82">
        <f t="shared" si="3"/>
        <v>0</v>
      </c>
      <c r="D38" s="82">
        <f t="shared" si="3"/>
        <v>0</v>
      </c>
      <c r="E38" s="82">
        <f t="shared" si="3"/>
        <v>0</v>
      </c>
      <c r="F38" s="82">
        <f t="shared" si="3"/>
        <v>0</v>
      </c>
      <c r="G38" s="81">
        <f t="shared" si="3"/>
        <v>0</v>
      </c>
      <c r="H38" s="81">
        <f t="shared" si="3"/>
        <v>0</v>
      </c>
      <c r="I38" s="81">
        <f t="shared" si="3"/>
        <v>0</v>
      </c>
      <c r="J38" s="81">
        <f t="shared" si="3"/>
        <v>0</v>
      </c>
    </row>
    <row r="39" spans="1:10" ht="17.25" customHeight="1">
      <c r="A39" s="29"/>
      <c r="B39" s="30"/>
      <c r="C39" s="30"/>
      <c r="D39" s="31"/>
      <c r="E39" s="31"/>
      <c r="F39" s="31"/>
      <c r="G39" s="127"/>
      <c r="H39" s="127"/>
      <c r="I39" s="127" t="s">
        <v>51</v>
      </c>
      <c r="J39" s="128"/>
    </row>
    <row r="40" spans="1:10" ht="13.5" customHeight="1">
      <c r="A40" s="20"/>
      <c r="B40" s="28" t="s">
        <v>7</v>
      </c>
      <c r="C40" s="180" t="s">
        <v>8</v>
      </c>
      <c r="D40" s="181"/>
      <c r="E40" s="181"/>
      <c r="F40" s="182"/>
      <c r="G40" s="183" t="s">
        <v>9</v>
      </c>
      <c r="H40" s="184"/>
      <c r="I40" s="184"/>
      <c r="J40" s="184"/>
    </row>
    <row r="41" spans="1:10" ht="11.25" customHeight="1">
      <c r="A41" s="20"/>
      <c r="B41" s="21" t="s">
        <v>10</v>
      </c>
      <c r="C41" s="161" t="s">
        <v>52</v>
      </c>
      <c r="D41" s="23" t="s">
        <v>11</v>
      </c>
      <c r="E41" s="23" t="s">
        <v>262</v>
      </c>
      <c r="F41" s="164" t="s">
        <v>12</v>
      </c>
      <c r="G41" s="129" t="s">
        <v>11</v>
      </c>
      <c r="H41" s="130" t="s">
        <v>11</v>
      </c>
      <c r="I41" s="130" t="s">
        <v>262</v>
      </c>
      <c r="J41" s="167" t="s">
        <v>12</v>
      </c>
    </row>
    <row r="42" spans="1:10" ht="10.5" customHeight="1">
      <c r="A42" s="24" t="s">
        <v>13</v>
      </c>
      <c r="B42" s="21" t="s">
        <v>14</v>
      </c>
      <c r="C42" s="162"/>
      <c r="D42" s="22" t="s">
        <v>260</v>
      </c>
      <c r="E42" s="22" t="s">
        <v>263</v>
      </c>
      <c r="F42" s="165"/>
      <c r="G42" s="129" t="s">
        <v>15</v>
      </c>
      <c r="H42" s="129" t="s">
        <v>260</v>
      </c>
      <c r="I42" s="129" t="s">
        <v>263</v>
      </c>
      <c r="J42" s="168"/>
    </row>
    <row r="43" spans="1:10" ht="9.75" customHeight="1">
      <c r="A43" s="20"/>
      <c r="B43" s="21"/>
      <c r="C43" s="163"/>
      <c r="D43" s="22" t="s">
        <v>261</v>
      </c>
      <c r="E43" s="22" t="s">
        <v>11</v>
      </c>
      <c r="F43" s="166"/>
      <c r="G43" s="129" t="s">
        <v>16</v>
      </c>
      <c r="H43" s="129" t="s">
        <v>261</v>
      </c>
      <c r="I43" s="129" t="s">
        <v>11</v>
      </c>
      <c r="J43" s="169"/>
    </row>
    <row r="44" spans="1:10" ht="10.5" customHeight="1" thickBot="1">
      <c r="A44" s="19">
        <v>1</v>
      </c>
      <c r="B44" s="25" t="s">
        <v>17</v>
      </c>
      <c r="C44" s="26">
        <v>3</v>
      </c>
      <c r="D44" s="26">
        <v>4</v>
      </c>
      <c r="E44" s="26">
        <v>5</v>
      </c>
      <c r="F44" s="26">
        <v>6</v>
      </c>
      <c r="G44" s="131">
        <v>7</v>
      </c>
      <c r="H44" s="131">
        <v>8</v>
      </c>
      <c r="I44" s="131">
        <v>9</v>
      </c>
      <c r="J44" s="132">
        <v>10</v>
      </c>
    </row>
    <row r="45" spans="1:10" ht="22.5" customHeight="1">
      <c r="A45" s="48" t="s">
        <v>53</v>
      </c>
      <c r="B45" s="41" t="s">
        <v>54</v>
      </c>
      <c r="C45" s="76">
        <f aca="true" t="shared" si="4" ref="C45:J45">SUM(C47:C49)</f>
        <v>0</v>
      </c>
      <c r="D45" s="76">
        <f t="shared" si="4"/>
        <v>32712</v>
      </c>
      <c r="E45" s="76">
        <f t="shared" si="4"/>
        <v>153765</v>
      </c>
      <c r="F45" s="76">
        <f t="shared" si="4"/>
        <v>186477</v>
      </c>
      <c r="G45" s="76">
        <f t="shared" si="4"/>
        <v>0</v>
      </c>
      <c r="H45" s="76">
        <f t="shared" si="4"/>
        <v>32712</v>
      </c>
      <c r="I45" s="76">
        <f t="shared" si="4"/>
        <v>105325</v>
      </c>
      <c r="J45" s="76">
        <f t="shared" si="4"/>
        <v>138037</v>
      </c>
    </row>
    <row r="46" spans="1:10" ht="9.75" customHeight="1">
      <c r="A46" s="45" t="s">
        <v>42</v>
      </c>
      <c r="B46" s="46"/>
      <c r="C46" s="77"/>
      <c r="D46" s="77"/>
      <c r="E46" s="77"/>
      <c r="F46" s="77"/>
      <c r="G46" s="145"/>
      <c r="H46" s="145"/>
      <c r="I46" s="145"/>
      <c r="J46" s="146"/>
    </row>
    <row r="47" spans="1:10" ht="22.5" customHeight="1">
      <c r="A47" s="49" t="s">
        <v>55</v>
      </c>
      <c r="B47" s="41" t="s">
        <v>56</v>
      </c>
      <c r="C47" s="124">
        <v>0</v>
      </c>
      <c r="D47" s="98">
        <v>0</v>
      </c>
      <c r="E47" s="98">
        <v>0</v>
      </c>
      <c r="F47" s="91">
        <f>SUM(C47:E47)</f>
        <v>0</v>
      </c>
      <c r="G47" s="140"/>
      <c r="H47" s="98"/>
      <c r="I47" s="98"/>
      <c r="J47" s="91">
        <f>SUM(G47:I47)</f>
        <v>0</v>
      </c>
    </row>
    <row r="48" spans="1:10" ht="12.75" customHeight="1">
      <c r="A48" s="49" t="s">
        <v>57</v>
      </c>
      <c r="B48" s="41" t="s">
        <v>58</v>
      </c>
      <c r="C48" s="124">
        <v>0</v>
      </c>
      <c r="D48" s="98">
        <v>32712</v>
      </c>
      <c r="E48" s="98">
        <v>153765</v>
      </c>
      <c r="F48" s="91">
        <f>SUM(C48:E48)</f>
        <v>186477</v>
      </c>
      <c r="G48" s="140"/>
      <c r="H48" s="98">
        <v>32712</v>
      </c>
      <c r="I48" s="98">
        <v>105325</v>
      </c>
      <c r="J48" s="91">
        <f>SUM(G48:I48)</f>
        <v>138037</v>
      </c>
    </row>
    <row r="49" spans="1:10" ht="12.75" customHeight="1">
      <c r="A49" s="49" t="s">
        <v>59</v>
      </c>
      <c r="B49" s="41" t="s">
        <v>60</v>
      </c>
      <c r="C49" s="124">
        <v>0</v>
      </c>
      <c r="D49" s="98">
        <v>0</v>
      </c>
      <c r="E49" s="98">
        <v>0</v>
      </c>
      <c r="F49" s="91">
        <f>SUM(C49:E49)</f>
        <v>0</v>
      </c>
      <c r="G49" s="140"/>
      <c r="H49" s="98"/>
      <c r="I49" s="98"/>
      <c r="J49" s="91">
        <f>SUM(G49:I49)</f>
        <v>0</v>
      </c>
    </row>
    <row r="50" spans="1:10" ht="12.75" customHeight="1">
      <c r="A50" s="43" t="s">
        <v>61</v>
      </c>
      <c r="B50" s="41" t="s">
        <v>62</v>
      </c>
      <c r="C50" s="76">
        <f aca="true" t="shared" si="5" ref="C50:J50">SUM(C52:C54)</f>
        <v>0</v>
      </c>
      <c r="D50" s="76">
        <f t="shared" si="5"/>
        <v>32712</v>
      </c>
      <c r="E50" s="76">
        <f t="shared" si="5"/>
        <v>90975</v>
      </c>
      <c r="F50" s="87">
        <f t="shared" si="5"/>
        <v>123687</v>
      </c>
      <c r="G50" s="87">
        <f t="shared" si="5"/>
        <v>0</v>
      </c>
      <c r="H50" s="87">
        <f t="shared" si="5"/>
        <v>32712</v>
      </c>
      <c r="I50" s="87">
        <f t="shared" si="5"/>
        <v>105325</v>
      </c>
      <c r="J50" s="87">
        <f t="shared" si="5"/>
        <v>138037</v>
      </c>
    </row>
    <row r="51" spans="1:10" ht="9.75" customHeight="1">
      <c r="A51" s="45" t="s">
        <v>42</v>
      </c>
      <c r="B51" s="39"/>
      <c r="C51" s="74"/>
      <c r="D51" s="74"/>
      <c r="E51" s="74"/>
      <c r="F51" s="73"/>
      <c r="G51" s="141"/>
      <c r="H51" s="141"/>
      <c r="I51" s="141"/>
      <c r="J51" s="142"/>
    </row>
    <row r="52" spans="1:10" ht="22.5" customHeight="1">
      <c r="A52" s="50" t="s">
        <v>63</v>
      </c>
      <c r="B52" s="41" t="s">
        <v>64</v>
      </c>
      <c r="C52" s="124">
        <v>0</v>
      </c>
      <c r="D52" s="98">
        <v>0</v>
      </c>
      <c r="E52" s="98">
        <v>0</v>
      </c>
      <c r="F52" s="91">
        <f>SUM(C52:E52)</f>
        <v>0</v>
      </c>
      <c r="G52" s="140"/>
      <c r="H52" s="98"/>
      <c r="I52" s="98"/>
      <c r="J52" s="91">
        <f>SUM(G52:I52)</f>
        <v>0</v>
      </c>
    </row>
    <row r="53" spans="1:10" ht="12.75" customHeight="1">
      <c r="A53" s="49" t="s">
        <v>65</v>
      </c>
      <c r="B53" s="41" t="s">
        <v>66</v>
      </c>
      <c r="C53" s="124">
        <v>0</v>
      </c>
      <c r="D53" s="98">
        <v>32712</v>
      </c>
      <c r="E53" s="98">
        <v>90975</v>
      </c>
      <c r="F53" s="91">
        <f>SUM(C53:E53)</f>
        <v>123687</v>
      </c>
      <c r="G53" s="140"/>
      <c r="H53" s="98">
        <v>32712</v>
      </c>
      <c r="I53" s="98">
        <v>105325</v>
      </c>
      <c r="J53" s="91">
        <f>SUM(G53:I53)</f>
        <v>138037</v>
      </c>
    </row>
    <row r="54" spans="1:10" ht="12.75" customHeight="1">
      <c r="A54" s="49" t="s">
        <v>67</v>
      </c>
      <c r="B54" s="41" t="s">
        <v>68</v>
      </c>
      <c r="C54" s="124">
        <v>0</v>
      </c>
      <c r="D54" s="98">
        <v>0</v>
      </c>
      <c r="E54" s="98">
        <v>0</v>
      </c>
      <c r="F54" s="91">
        <f>SUM(C54:E54)</f>
        <v>0</v>
      </c>
      <c r="G54" s="140"/>
      <c r="H54" s="98"/>
      <c r="I54" s="98"/>
      <c r="J54" s="91">
        <f>SUM(G54:I54)</f>
        <v>0</v>
      </c>
    </row>
    <row r="55" spans="1:10" ht="22.5" customHeight="1">
      <c r="A55" s="43" t="s">
        <v>69</v>
      </c>
      <c r="B55" s="41" t="s">
        <v>70</v>
      </c>
      <c r="C55" s="81">
        <f aca="true" t="shared" si="6" ref="C55:J55">C45-C50</f>
        <v>0</v>
      </c>
      <c r="D55" s="81">
        <f t="shared" si="6"/>
        <v>0</v>
      </c>
      <c r="E55" s="81">
        <f t="shared" si="6"/>
        <v>62790</v>
      </c>
      <c r="F55" s="92">
        <f t="shared" si="6"/>
        <v>62790</v>
      </c>
      <c r="G55" s="92">
        <f t="shared" si="6"/>
        <v>0</v>
      </c>
      <c r="H55" s="92">
        <f t="shared" si="6"/>
        <v>0</v>
      </c>
      <c r="I55" s="92">
        <f t="shared" si="6"/>
        <v>0</v>
      </c>
      <c r="J55" s="92">
        <f t="shared" si="6"/>
        <v>0</v>
      </c>
    </row>
    <row r="56" spans="1:10" ht="9.75" customHeight="1">
      <c r="A56" s="45" t="s">
        <v>42</v>
      </c>
      <c r="B56" s="39"/>
      <c r="C56" s="74"/>
      <c r="D56" s="74"/>
      <c r="E56" s="74"/>
      <c r="F56" s="73"/>
      <c r="G56" s="141"/>
      <c r="H56" s="141"/>
      <c r="I56" s="141"/>
      <c r="J56" s="142"/>
    </row>
    <row r="57" spans="1:10" ht="22.5" customHeight="1">
      <c r="A57" s="50" t="s">
        <v>251</v>
      </c>
      <c r="B57" s="41" t="s">
        <v>71</v>
      </c>
      <c r="C57" s="81">
        <f aca="true" t="shared" si="7" ref="C57:J59">C47-C52</f>
        <v>0</v>
      </c>
      <c r="D57" s="81">
        <f t="shared" si="7"/>
        <v>0</v>
      </c>
      <c r="E57" s="81">
        <f t="shared" si="7"/>
        <v>0</v>
      </c>
      <c r="F57" s="92">
        <f t="shared" si="7"/>
        <v>0</v>
      </c>
      <c r="G57" s="92">
        <f t="shared" si="7"/>
        <v>0</v>
      </c>
      <c r="H57" s="92">
        <f t="shared" si="7"/>
        <v>0</v>
      </c>
      <c r="I57" s="92">
        <f t="shared" si="7"/>
        <v>0</v>
      </c>
      <c r="J57" s="92">
        <f t="shared" si="7"/>
        <v>0</v>
      </c>
    </row>
    <row r="58" spans="1:10" ht="22.5" customHeight="1">
      <c r="A58" s="49" t="s">
        <v>72</v>
      </c>
      <c r="B58" s="41" t="s">
        <v>73</v>
      </c>
      <c r="C58" s="81">
        <f t="shared" si="7"/>
        <v>0</v>
      </c>
      <c r="D58" s="81">
        <f t="shared" si="7"/>
        <v>0</v>
      </c>
      <c r="E58" s="81">
        <f t="shared" si="7"/>
        <v>62790</v>
      </c>
      <c r="F58" s="92">
        <f t="shared" si="7"/>
        <v>62790</v>
      </c>
      <c r="G58" s="92">
        <f t="shared" si="7"/>
        <v>0</v>
      </c>
      <c r="H58" s="92">
        <f t="shared" si="7"/>
        <v>0</v>
      </c>
      <c r="I58" s="92">
        <f t="shared" si="7"/>
        <v>0</v>
      </c>
      <c r="J58" s="92">
        <f t="shared" si="7"/>
        <v>0</v>
      </c>
    </row>
    <row r="59" spans="1:10" ht="22.5" customHeight="1">
      <c r="A59" s="49" t="s">
        <v>74</v>
      </c>
      <c r="B59" s="41" t="s">
        <v>75</v>
      </c>
      <c r="C59" s="81">
        <f t="shared" si="7"/>
        <v>0</v>
      </c>
      <c r="D59" s="81">
        <f t="shared" si="7"/>
        <v>0</v>
      </c>
      <c r="E59" s="81">
        <f t="shared" si="7"/>
        <v>0</v>
      </c>
      <c r="F59" s="92">
        <f t="shared" si="7"/>
        <v>0</v>
      </c>
      <c r="G59" s="92">
        <f t="shared" si="7"/>
        <v>0</v>
      </c>
      <c r="H59" s="92">
        <f t="shared" si="7"/>
        <v>0</v>
      </c>
      <c r="I59" s="92">
        <f t="shared" si="7"/>
        <v>0</v>
      </c>
      <c r="J59" s="92">
        <f t="shared" si="7"/>
        <v>0</v>
      </c>
    </row>
    <row r="60" spans="1:10" ht="12.75" customHeight="1">
      <c r="A60" s="43" t="s">
        <v>76</v>
      </c>
      <c r="B60" s="41" t="s">
        <v>77</v>
      </c>
      <c r="C60" s="98">
        <v>0</v>
      </c>
      <c r="D60" s="99">
        <v>202518147.98</v>
      </c>
      <c r="E60" s="99">
        <v>0</v>
      </c>
      <c r="F60" s="91">
        <f>SUM(C60:E60)</f>
        <v>202518147.98</v>
      </c>
      <c r="G60" s="98"/>
      <c r="H60" s="98">
        <v>204766667.36</v>
      </c>
      <c r="I60" s="98"/>
      <c r="J60" s="91">
        <f>SUM(G60:I60)</f>
        <v>204766667.36</v>
      </c>
    </row>
    <row r="61" spans="1:10" ht="12.75" customHeight="1">
      <c r="A61" s="43" t="s">
        <v>78</v>
      </c>
      <c r="B61" s="41" t="s">
        <v>79</v>
      </c>
      <c r="C61" s="98">
        <v>0</v>
      </c>
      <c r="D61" s="99">
        <v>4148494.77</v>
      </c>
      <c r="E61" s="99">
        <v>11934072.36</v>
      </c>
      <c r="F61" s="91">
        <f>SUM(C61:E61)</f>
        <v>16082567.13</v>
      </c>
      <c r="G61" s="98"/>
      <c r="H61" s="98">
        <v>4055023.91</v>
      </c>
      <c r="I61" s="98">
        <v>9518321.87</v>
      </c>
      <c r="J61" s="91">
        <f>SUM(G61:I61)</f>
        <v>13573345.78</v>
      </c>
    </row>
    <row r="62" spans="1:10" ht="9.75" customHeight="1">
      <c r="A62" s="47" t="s">
        <v>42</v>
      </c>
      <c r="B62" s="46"/>
      <c r="C62" s="77"/>
      <c r="D62" s="78"/>
      <c r="E62" s="149"/>
      <c r="F62" s="149"/>
      <c r="G62" s="149"/>
      <c r="H62" s="149"/>
      <c r="I62" s="149"/>
      <c r="J62" s="149"/>
    </row>
    <row r="63" spans="1:10" ht="22.5" customHeight="1">
      <c r="A63" s="49" t="s">
        <v>80</v>
      </c>
      <c r="B63" s="41" t="s">
        <v>81</v>
      </c>
      <c r="C63" s="98">
        <v>0</v>
      </c>
      <c r="D63" s="99">
        <v>0</v>
      </c>
      <c r="E63" s="99">
        <v>0</v>
      </c>
      <c r="F63" s="91">
        <f>SUM(C63:E63)</f>
        <v>0</v>
      </c>
      <c r="G63" s="98"/>
      <c r="H63" s="98"/>
      <c r="I63" s="98"/>
      <c r="J63" s="91">
        <f>SUM(G63:I63)</f>
        <v>0</v>
      </c>
    </row>
    <row r="64" spans="1:10" ht="12.75" customHeight="1">
      <c r="A64" s="43" t="s">
        <v>82</v>
      </c>
      <c r="B64" s="41" t="s">
        <v>83</v>
      </c>
      <c r="C64" s="76">
        <f aca="true" t="shared" si="8" ref="C64:J64">SUM(C66:C69)</f>
        <v>0</v>
      </c>
      <c r="D64" s="76">
        <f t="shared" si="8"/>
        <v>0</v>
      </c>
      <c r="E64" s="76">
        <f t="shared" si="8"/>
        <v>1170580</v>
      </c>
      <c r="F64" s="87">
        <f t="shared" si="8"/>
        <v>1170580</v>
      </c>
      <c r="G64" s="87">
        <f t="shared" si="8"/>
        <v>0</v>
      </c>
      <c r="H64" s="87">
        <f t="shared" si="8"/>
        <v>0</v>
      </c>
      <c r="I64" s="87">
        <f t="shared" si="8"/>
        <v>1166080</v>
      </c>
      <c r="J64" s="87">
        <f t="shared" si="8"/>
        <v>1166080</v>
      </c>
    </row>
    <row r="65" spans="1:10" ht="9.75" customHeight="1">
      <c r="A65" s="45" t="s">
        <v>42</v>
      </c>
      <c r="B65" s="46"/>
      <c r="C65" s="77"/>
      <c r="D65" s="78"/>
      <c r="E65" s="78"/>
      <c r="F65" s="78"/>
      <c r="G65" s="78"/>
      <c r="H65" s="78"/>
      <c r="I65" s="78"/>
      <c r="J65" s="78"/>
    </row>
    <row r="66" spans="1:10" ht="12.75" customHeight="1">
      <c r="A66" s="50" t="s">
        <v>84</v>
      </c>
      <c r="B66" s="41" t="s">
        <v>85</v>
      </c>
      <c r="C66" s="98">
        <v>0</v>
      </c>
      <c r="D66" s="99">
        <v>0</v>
      </c>
      <c r="E66" s="99">
        <v>1166080</v>
      </c>
      <c r="F66" s="91">
        <f>SUM(C66:E66)</f>
        <v>1166080</v>
      </c>
      <c r="G66" s="98"/>
      <c r="H66" s="98"/>
      <c r="I66" s="98">
        <v>1166080</v>
      </c>
      <c r="J66" s="91">
        <f>SUM(G66:I66)</f>
        <v>1166080</v>
      </c>
    </row>
    <row r="67" spans="1:10" ht="22.5" customHeight="1">
      <c r="A67" s="50" t="s">
        <v>86</v>
      </c>
      <c r="B67" s="41" t="s">
        <v>87</v>
      </c>
      <c r="C67" s="98">
        <v>0</v>
      </c>
      <c r="D67" s="99">
        <v>0</v>
      </c>
      <c r="E67" s="99">
        <v>0</v>
      </c>
      <c r="F67" s="91">
        <f>SUM(C67:E67)</f>
        <v>0</v>
      </c>
      <c r="G67" s="98"/>
      <c r="H67" s="98"/>
      <c r="I67" s="98"/>
      <c r="J67" s="91">
        <f>SUM(G67:I67)</f>
        <v>0</v>
      </c>
    </row>
    <row r="68" spans="1:10" ht="12.75" customHeight="1">
      <c r="A68" s="50" t="s">
        <v>88</v>
      </c>
      <c r="B68" s="41" t="s">
        <v>89</v>
      </c>
      <c r="C68" s="98">
        <v>0</v>
      </c>
      <c r="D68" s="99">
        <v>0</v>
      </c>
      <c r="E68" s="99">
        <v>4500</v>
      </c>
      <c r="F68" s="91">
        <f>SUM(C68:E68)</f>
        <v>4500</v>
      </c>
      <c r="G68" s="98"/>
      <c r="H68" s="98"/>
      <c r="I68" s="98"/>
      <c r="J68" s="91">
        <f>SUM(G68:I68)</f>
        <v>0</v>
      </c>
    </row>
    <row r="69" spans="1:10" ht="12.75" customHeight="1" thickBot="1">
      <c r="A69" s="51" t="s">
        <v>90</v>
      </c>
      <c r="B69" s="44" t="s">
        <v>91</v>
      </c>
      <c r="C69" s="100">
        <v>0</v>
      </c>
      <c r="D69" s="101">
        <v>0</v>
      </c>
      <c r="E69" s="101">
        <v>0</v>
      </c>
      <c r="F69" s="91">
        <f>SUM(C69:E69)</f>
        <v>0</v>
      </c>
      <c r="G69" s="98"/>
      <c r="H69" s="98"/>
      <c r="I69" s="98"/>
      <c r="J69" s="91">
        <f>SUM(G69:I69)</f>
        <v>0</v>
      </c>
    </row>
    <row r="70" spans="1:10" ht="15.75" customHeight="1">
      <c r="A70" s="29"/>
      <c r="B70" s="30"/>
      <c r="C70" s="31"/>
      <c r="D70" s="31"/>
      <c r="E70" s="31"/>
      <c r="F70" s="31"/>
      <c r="G70" s="127"/>
      <c r="H70" s="127"/>
      <c r="I70" s="133" t="s">
        <v>92</v>
      </c>
      <c r="J70" s="127"/>
    </row>
    <row r="71" spans="1:10" ht="15" customHeight="1">
      <c r="A71" s="151" t="s">
        <v>13</v>
      </c>
      <c r="B71" s="154" t="s">
        <v>93</v>
      </c>
      <c r="C71" s="157" t="s">
        <v>8</v>
      </c>
      <c r="D71" s="158"/>
      <c r="E71" s="158"/>
      <c r="F71" s="159"/>
      <c r="G71" s="160" t="s">
        <v>94</v>
      </c>
      <c r="H71" s="160"/>
      <c r="I71" s="160"/>
      <c r="J71" s="160"/>
    </row>
    <row r="72" spans="1:10" ht="13.5" customHeight="1">
      <c r="A72" s="152"/>
      <c r="B72" s="155"/>
      <c r="C72" s="161" t="s">
        <v>52</v>
      </c>
      <c r="D72" s="23" t="s">
        <v>11</v>
      </c>
      <c r="E72" s="23" t="s">
        <v>262</v>
      </c>
      <c r="F72" s="164" t="s">
        <v>12</v>
      </c>
      <c r="G72" s="130" t="s">
        <v>11</v>
      </c>
      <c r="H72" s="130" t="s">
        <v>11</v>
      </c>
      <c r="I72" s="130" t="s">
        <v>262</v>
      </c>
      <c r="J72" s="167" t="s">
        <v>12</v>
      </c>
    </row>
    <row r="73" spans="1:10" ht="13.5" customHeight="1">
      <c r="A73" s="152"/>
      <c r="B73" s="155"/>
      <c r="C73" s="162"/>
      <c r="D73" s="22" t="s">
        <v>260</v>
      </c>
      <c r="E73" s="22" t="s">
        <v>263</v>
      </c>
      <c r="F73" s="165"/>
      <c r="G73" s="129" t="s">
        <v>15</v>
      </c>
      <c r="H73" s="129" t="s">
        <v>260</v>
      </c>
      <c r="I73" s="129" t="s">
        <v>263</v>
      </c>
      <c r="J73" s="168"/>
    </row>
    <row r="74" spans="1:10" ht="12.75">
      <c r="A74" s="153"/>
      <c r="B74" s="156"/>
      <c r="C74" s="163"/>
      <c r="D74" s="22" t="s">
        <v>261</v>
      </c>
      <c r="E74" s="22" t="s">
        <v>11</v>
      </c>
      <c r="F74" s="166"/>
      <c r="G74" s="129" t="s">
        <v>16</v>
      </c>
      <c r="H74" s="129" t="s">
        <v>261</v>
      </c>
      <c r="I74" s="129" t="s">
        <v>11</v>
      </c>
      <c r="J74" s="169"/>
    </row>
    <row r="75" spans="1:10" ht="13.5" customHeight="1" thickBot="1">
      <c r="A75" s="19">
        <v>1</v>
      </c>
      <c r="B75" s="25" t="s">
        <v>17</v>
      </c>
      <c r="C75" s="26">
        <v>3</v>
      </c>
      <c r="D75" s="26">
        <v>4</v>
      </c>
      <c r="E75" s="26">
        <v>5</v>
      </c>
      <c r="F75" s="26">
        <v>6</v>
      </c>
      <c r="G75" s="131">
        <v>7</v>
      </c>
      <c r="H75" s="131">
        <v>8</v>
      </c>
      <c r="I75" s="131">
        <v>9</v>
      </c>
      <c r="J75" s="132">
        <v>10</v>
      </c>
    </row>
    <row r="76" spans="1:10" ht="12.75" customHeight="1">
      <c r="A76" s="43" t="s">
        <v>95</v>
      </c>
      <c r="B76" s="41" t="s">
        <v>96</v>
      </c>
      <c r="C76" s="76">
        <f aca="true" t="shared" si="9" ref="C76:J76">SUM(C78:C81)</f>
        <v>0</v>
      </c>
      <c r="D76" s="76">
        <f t="shared" si="9"/>
        <v>0</v>
      </c>
      <c r="E76" s="76">
        <f t="shared" si="9"/>
        <v>0</v>
      </c>
      <c r="F76" s="76">
        <f t="shared" si="9"/>
        <v>0</v>
      </c>
      <c r="G76" s="76">
        <f t="shared" si="9"/>
        <v>0</v>
      </c>
      <c r="H76" s="76">
        <f t="shared" si="9"/>
        <v>0</v>
      </c>
      <c r="I76" s="76">
        <f t="shared" si="9"/>
        <v>0</v>
      </c>
      <c r="J76" s="76">
        <f t="shared" si="9"/>
        <v>0</v>
      </c>
    </row>
    <row r="77" spans="1:10" ht="9.75" customHeight="1">
      <c r="A77" s="45" t="s">
        <v>42</v>
      </c>
      <c r="B77" s="46"/>
      <c r="C77" s="77"/>
      <c r="D77" s="78"/>
      <c r="E77" s="78"/>
      <c r="F77" s="78"/>
      <c r="G77" s="147"/>
      <c r="H77" s="147"/>
      <c r="I77" s="147"/>
      <c r="J77" s="146"/>
    </row>
    <row r="78" spans="1:10" ht="22.5" customHeight="1">
      <c r="A78" s="50" t="s">
        <v>97</v>
      </c>
      <c r="B78" s="41" t="s">
        <v>98</v>
      </c>
      <c r="C78" s="98">
        <v>0</v>
      </c>
      <c r="D78" s="99">
        <v>0</v>
      </c>
      <c r="E78" s="99">
        <v>0</v>
      </c>
      <c r="F78" s="91">
        <f>SUM(C78:E78)</f>
        <v>0</v>
      </c>
      <c r="G78" s="98"/>
      <c r="H78" s="98"/>
      <c r="I78" s="98"/>
      <c r="J78" s="91">
        <f>SUM(G78:I78)</f>
        <v>0</v>
      </c>
    </row>
    <row r="79" spans="1:10" ht="22.5" customHeight="1">
      <c r="A79" s="49" t="s">
        <v>252</v>
      </c>
      <c r="B79" s="41" t="s">
        <v>99</v>
      </c>
      <c r="C79" s="98">
        <v>0</v>
      </c>
      <c r="D79" s="99">
        <v>0</v>
      </c>
      <c r="E79" s="99">
        <v>0</v>
      </c>
      <c r="F79" s="91">
        <f>SUM(C79:E79)</f>
        <v>0</v>
      </c>
      <c r="G79" s="98"/>
      <c r="H79" s="98"/>
      <c r="I79" s="98"/>
      <c r="J79" s="91">
        <f>SUM(G79:I79)</f>
        <v>0</v>
      </c>
    </row>
    <row r="80" spans="1:10" ht="22.5" customHeight="1">
      <c r="A80" s="49" t="s">
        <v>100</v>
      </c>
      <c r="B80" s="41" t="s">
        <v>101</v>
      </c>
      <c r="C80" s="98">
        <v>0</v>
      </c>
      <c r="D80" s="102">
        <v>0</v>
      </c>
      <c r="E80" s="102">
        <v>0</v>
      </c>
      <c r="F80" s="91">
        <f>SUM(C80:E80)</f>
        <v>0</v>
      </c>
      <c r="G80" s="98"/>
      <c r="H80" s="98"/>
      <c r="I80" s="98"/>
      <c r="J80" s="91">
        <f>SUM(G80:I80)</f>
        <v>0</v>
      </c>
    </row>
    <row r="81" spans="1:10" ht="12.75" customHeight="1">
      <c r="A81" s="51" t="s">
        <v>102</v>
      </c>
      <c r="B81" s="41" t="s">
        <v>103</v>
      </c>
      <c r="C81" s="98">
        <v>0</v>
      </c>
      <c r="D81" s="102">
        <v>0</v>
      </c>
      <c r="E81" s="102">
        <v>0</v>
      </c>
      <c r="F81" s="91">
        <f>SUM(C81:E81)</f>
        <v>0</v>
      </c>
      <c r="G81" s="98"/>
      <c r="H81" s="98"/>
      <c r="I81" s="98"/>
      <c r="J81" s="91">
        <f>SUM(G81:I81)</f>
        <v>0</v>
      </c>
    </row>
    <row r="82" spans="1:10" ht="22.5" customHeight="1" thickBot="1">
      <c r="A82" s="53" t="s">
        <v>104</v>
      </c>
      <c r="B82" s="54" t="s">
        <v>105</v>
      </c>
      <c r="C82" s="103">
        <v>0</v>
      </c>
      <c r="D82" s="104">
        <v>0</v>
      </c>
      <c r="E82" s="104">
        <v>0</v>
      </c>
      <c r="F82" s="91">
        <f>SUM(C82:E82)</f>
        <v>0</v>
      </c>
      <c r="G82" s="98"/>
      <c r="H82" s="98"/>
      <c r="I82" s="98"/>
      <c r="J82" s="91">
        <f>SUM(G82:I82)</f>
        <v>0</v>
      </c>
    </row>
    <row r="83" spans="1:10" ht="36" customHeight="1" thickBot="1">
      <c r="A83" s="55" t="s">
        <v>106</v>
      </c>
      <c r="B83" s="56" t="s">
        <v>107</v>
      </c>
      <c r="C83" s="83">
        <f aca="true" t="shared" si="10" ref="C83:J83">C33+C55+C60+C61+C64+C76+C82</f>
        <v>0</v>
      </c>
      <c r="D83" s="83">
        <f t="shared" si="10"/>
        <v>415088458.61</v>
      </c>
      <c r="E83" s="83">
        <f t="shared" si="10"/>
        <v>24656938.11</v>
      </c>
      <c r="F83" s="83">
        <f t="shared" si="10"/>
        <v>439745396.72</v>
      </c>
      <c r="G83" s="83">
        <f t="shared" si="10"/>
        <v>0</v>
      </c>
      <c r="H83" s="83">
        <f t="shared" si="10"/>
        <v>410949498.67</v>
      </c>
      <c r="I83" s="83">
        <f t="shared" si="10"/>
        <v>21147579.03</v>
      </c>
      <c r="J83" s="83">
        <f t="shared" si="10"/>
        <v>432097077.7</v>
      </c>
    </row>
    <row r="84" spans="1:10" ht="19.5" customHeight="1">
      <c r="A84" s="36" t="s">
        <v>108</v>
      </c>
      <c r="B84" s="39"/>
      <c r="C84" s="74"/>
      <c r="D84" s="73"/>
      <c r="E84" s="73"/>
      <c r="F84" s="73"/>
      <c r="G84" s="143"/>
      <c r="H84" s="143"/>
      <c r="I84" s="143"/>
      <c r="J84" s="144"/>
    </row>
    <row r="85" spans="1:10" ht="12.75" customHeight="1">
      <c r="A85" s="43" t="s">
        <v>109</v>
      </c>
      <c r="B85" s="41" t="s">
        <v>110</v>
      </c>
      <c r="C85" s="76">
        <f aca="true" t="shared" si="11" ref="C85:J85">SUM(C87:C95)</f>
        <v>0</v>
      </c>
      <c r="D85" s="76">
        <f t="shared" si="11"/>
        <v>3644125.64</v>
      </c>
      <c r="E85" s="76">
        <f t="shared" si="11"/>
        <v>4252510.23</v>
      </c>
      <c r="F85" s="76">
        <f t="shared" si="11"/>
        <v>7896635.87</v>
      </c>
      <c r="G85" s="76">
        <f t="shared" si="11"/>
        <v>0</v>
      </c>
      <c r="H85" s="76">
        <f t="shared" si="11"/>
        <v>3358463.7</v>
      </c>
      <c r="I85" s="76">
        <f t="shared" si="11"/>
        <v>5282810.85</v>
      </c>
      <c r="J85" s="76">
        <f t="shared" si="11"/>
        <v>8641274.55</v>
      </c>
    </row>
    <row r="86" spans="1:10" ht="9.75" customHeight="1">
      <c r="A86" s="52" t="s">
        <v>111</v>
      </c>
      <c r="B86" s="39"/>
      <c r="C86" s="74"/>
      <c r="D86" s="73"/>
      <c r="E86" s="73"/>
      <c r="F86" s="73"/>
      <c r="G86" s="143"/>
      <c r="H86" s="143"/>
      <c r="I86" s="143"/>
      <c r="J86" s="144"/>
    </row>
    <row r="87" spans="1:10" ht="22.5">
      <c r="A87" s="49" t="s">
        <v>244</v>
      </c>
      <c r="B87" s="41" t="s">
        <v>112</v>
      </c>
      <c r="C87" s="98">
        <v>0</v>
      </c>
      <c r="D87" s="99">
        <v>3644125.64</v>
      </c>
      <c r="E87" s="99">
        <v>4211529.66</v>
      </c>
      <c r="F87" s="91">
        <f aca="true" t="shared" si="12" ref="F87:F95">SUM(C87:E87)</f>
        <v>7855655.3</v>
      </c>
      <c r="G87" s="98"/>
      <c r="H87" s="98">
        <v>3358463.7</v>
      </c>
      <c r="I87" s="98">
        <v>5236146.06</v>
      </c>
      <c r="J87" s="91">
        <f aca="true" t="shared" si="13" ref="J87:J95">SUM(G87:I87)</f>
        <v>8594609.76</v>
      </c>
    </row>
    <row r="88" spans="1:10" ht="22.5">
      <c r="A88" s="49" t="s">
        <v>245</v>
      </c>
      <c r="B88" s="41" t="s">
        <v>113</v>
      </c>
      <c r="C88" s="98">
        <v>0</v>
      </c>
      <c r="D88" s="99">
        <v>0</v>
      </c>
      <c r="E88" s="99">
        <v>0</v>
      </c>
      <c r="F88" s="91">
        <f t="shared" si="12"/>
        <v>0</v>
      </c>
      <c r="G88" s="98"/>
      <c r="H88" s="98"/>
      <c r="I88" s="98"/>
      <c r="J88" s="91">
        <f t="shared" si="13"/>
        <v>0</v>
      </c>
    </row>
    <row r="89" spans="1:10" ht="22.5">
      <c r="A89" s="49" t="s">
        <v>246</v>
      </c>
      <c r="B89" s="41" t="s">
        <v>114</v>
      </c>
      <c r="C89" s="98">
        <v>0</v>
      </c>
      <c r="D89" s="99">
        <v>0</v>
      </c>
      <c r="E89" s="99">
        <v>0</v>
      </c>
      <c r="F89" s="91">
        <f t="shared" si="12"/>
        <v>0</v>
      </c>
      <c r="G89" s="98"/>
      <c r="H89" s="98"/>
      <c r="I89" s="98"/>
      <c r="J89" s="91">
        <f t="shared" si="13"/>
        <v>0</v>
      </c>
    </row>
    <row r="90" spans="1:10" ht="22.5">
      <c r="A90" s="49" t="s">
        <v>247</v>
      </c>
      <c r="B90" s="41" t="s">
        <v>115</v>
      </c>
      <c r="C90" s="98">
        <v>0</v>
      </c>
      <c r="D90" s="99">
        <v>0</v>
      </c>
      <c r="E90" s="99">
        <v>0</v>
      </c>
      <c r="F90" s="91">
        <f t="shared" si="12"/>
        <v>0</v>
      </c>
      <c r="G90" s="98"/>
      <c r="H90" s="98"/>
      <c r="I90" s="98"/>
      <c r="J90" s="91">
        <f t="shared" si="13"/>
        <v>0</v>
      </c>
    </row>
    <row r="91" spans="1:10" ht="22.5" customHeight="1">
      <c r="A91" s="49" t="s">
        <v>273</v>
      </c>
      <c r="B91" s="41" t="s">
        <v>116</v>
      </c>
      <c r="C91" s="98">
        <v>0</v>
      </c>
      <c r="D91" s="99">
        <v>0</v>
      </c>
      <c r="E91" s="99">
        <v>0</v>
      </c>
      <c r="F91" s="91">
        <f t="shared" si="12"/>
        <v>0</v>
      </c>
      <c r="G91" s="98"/>
      <c r="H91" s="98"/>
      <c r="I91" s="98"/>
      <c r="J91" s="91">
        <f t="shared" si="13"/>
        <v>0</v>
      </c>
    </row>
    <row r="92" spans="1:10" ht="33.75">
      <c r="A92" s="49" t="s">
        <v>248</v>
      </c>
      <c r="B92" s="41" t="s">
        <v>117</v>
      </c>
      <c r="C92" s="98">
        <v>0</v>
      </c>
      <c r="D92" s="99">
        <v>0</v>
      </c>
      <c r="E92" s="99">
        <v>0</v>
      </c>
      <c r="F92" s="91">
        <f t="shared" si="12"/>
        <v>0</v>
      </c>
      <c r="G92" s="98"/>
      <c r="H92" s="98"/>
      <c r="I92" s="98"/>
      <c r="J92" s="91">
        <f t="shared" si="13"/>
        <v>0</v>
      </c>
    </row>
    <row r="93" spans="1:10" ht="12.75" customHeight="1">
      <c r="A93" s="49" t="s">
        <v>118</v>
      </c>
      <c r="B93" s="41" t="s">
        <v>119</v>
      </c>
      <c r="C93" s="98">
        <v>0</v>
      </c>
      <c r="D93" s="102">
        <v>0</v>
      </c>
      <c r="E93" s="102">
        <v>0</v>
      </c>
      <c r="F93" s="91">
        <f t="shared" si="12"/>
        <v>0</v>
      </c>
      <c r="G93" s="98"/>
      <c r="H93" s="98"/>
      <c r="I93" s="98"/>
      <c r="J93" s="91">
        <f t="shared" si="13"/>
        <v>0</v>
      </c>
    </row>
    <row r="94" spans="1:10" ht="12.75" customHeight="1">
      <c r="A94" s="49" t="s">
        <v>120</v>
      </c>
      <c r="B94" s="41" t="s">
        <v>121</v>
      </c>
      <c r="C94" s="98">
        <v>0</v>
      </c>
      <c r="D94" s="102">
        <v>0</v>
      </c>
      <c r="E94" s="102">
        <v>40980.57</v>
      </c>
      <c r="F94" s="91">
        <f t="shared" si="12"/>
        <v>40980.57</v>
      </c>
      <c r="G94" s="98"/>
      <c r="H94" s="98"/>
      <c r="I94" s="98">
        <v>46664.79</v>
      </c>
      <c r="J94" s="91">
        <f t="shared" si="13"/>
        <v>46664.79</v>
      </c>
    </row>
    <row r="95" spans="1:10" ht="22.5">
      <c r="A95" s="49" t="s">
        <v>249</v>
      </c>
      <c r="B95" s="41" t="s">
        <v>122</v>
      </c>
      <c r="C95" s="98">
        <v>0</v>
      </c>
      <c r="D95" s="99">
        <v>0</v>
      </c>
      <c r="E95" s="99">
        <v>0</v>
      </c>
      <c r="F95" s="91">
        <f t="shared" si="12"/>
        <v>0</v>
      </c>
      <c r="G95" s="98"/>
      <c r="H95" s="98"/>
      <c r="I95" s="98"/>
      <c r="J95" s="91">
        <f t="shared" si="13"/>
        <v>0</v>
      </c>
    </row>
    <row r="96" spans="1:10" s="33" customFormat="1" ht="12.75" customHeight="1">
      <c r="A96" s="43" t="s">
        <v>123</v>
      </c>
      <c r="B96" s="41" t="s">
        <v>124</v>
      </c>
      <c r="C96" s="76">
        <f aca="true" t="shared" si="14" ref="C96:J96">SUM(C98:C100)</f>
        <v>0</v>
      </c>
      <c r="D96" s="76">
        <f t="shared" si="14"/>
        <v>0</v>
      </c>
      <c r="E96" s="76">
        <f t="shared" si="14"/>
        <v>0</v>
      </c>
      <c r="F96" s="76">
        <f t="shared" si="14"/>
        <v>0</v>
      </c>
      <c r="G96" s="76">
        <f t="shared" si="14"/>
        <v>0</v>
      </c>
      <c r="H96" s="76">
        <f t="shared" si="14"/>
        <v>0</v>
      </c>
      <c r="I96" s="76">
        <f t="shared" si="14"/>
        <v>0</v>
      </c>
      <c r="J96" s="76">
        <f t="shared" si="14"/>
        <v>0</v>
      </c>
    </row>
    <row r="97" spans="1:10" s="33" customFormat="1" ht="9.75" customHeight="1">
      <c r="A97" s="52" t="s">
        <v>111</v>
      </c>
      <c r="B97" s="39"/>
      <c r="C97" s="74"/>
      <c r="D97" s="78"/>
      <c r="E97" s="78"/>
      <c r="F97" s="78"/>
      <c r="G97" s="147"/>
      <c r="H97" s="147"/>
      <c r="I97" s="147"/>
      <c r="J97" s="144"/>
    </row>
    <row r="98" spans="1:10" s="33" customFormat="1" ht="12.75" customHeight="1">
      <c r="A98" s="57" t="s">
        <v>125</v>
      </c>
      <c r="B98" s="41" t="s">
        <v>126</v>
      </c>
      <c r="C98" s="98">
        <v>0</v>
      </c>
      <c r="D98" s="99">
        <v>0</v>
      </c>
      <c r="E98" s="99">
        <v>0</v>
      </c>
      <c r="F98" s="91">
        <f>SUM(C98:E98)</f>
        <v>0</v>
      </c>
      <c r="G98" s="98"/>
      <c r="H98" s="98"/>
      <c r="I98" s="98"/>
      <c r="J98" s="91">
        <f>SUM(G98:I98)</f>
        <v>0</v>
      </c>
    </row>
    <row r="99" spans="1:10" s="33" customFormat="1" ht="12.75" customHeight="1">
      <c r="A99" s="58" t="s">
        <v>127</v>
      </c>
      <c r="B99" s="41" t="s">
        <v>128</v>
      </c>
      <c r="C99" s="98">
        <v>0</v>
      </c>
      <c r="D99" s="102">
        <v>0</v>
      </c>
      <c r="E99" s="102">
        <v>0</v>
      </c>
      <c r="F99" s="91">
        <f>SUM(C99:E99)</f>
        <v>0</v>
      </c>
      <c r="G99" s="98"/>
      <c r="H99" s="98"/>
      <c r="I99" s="98"/>
      <c r="J99" s="91">
        <f>SUM(G99:I99)</f>
        <v>0</v>
      </c>
    </row>
    <row r="100" spans="1:10" s="33" customFormat="1" ht="12.75" customHeight="1" thickBot="1">
      <c r="A100" s="58" t="s">
        <v>129</v>
      </c>
      <c r="B100" s="44" t="s">
        <v>130</v>
      </c>
      <c r="C100" s="100">
        <v>0</v>
      </c>
      <c r="D100" s="101">
        <v>0</v>
      </c>
      <c r="E100" s="101">
        <v>0</v>
      </c>
      <c r="F100" s="91">
        <f>SUM(C100:E100)</f>
        <v>0</v>
      </c>
      <c r="G100" s="98"/>
      <c r="H100" s="98"/>
      <c r="I100" s="98"/>
      <c r="J100" s="91">
        <f>SUM(G100:I100)</f>
        <v>0</v>
      </c>
    </row>
    <row r="101" spans="1:10" s="33" customFormat="1" ht="12" customHeight="1">
      <c r="A101" s="32"/>
      <c r="B101" s="34"/>
      <c r="C101" s="34"/>
      <c r="D101" s="21"/>
      <c r="E101" s="21"/>
      <c r="F101" s="21"/>
      <c r="G101" s="134"/>
      <c r="H101" s="134"/>
      <c r="I101" s="134"/>
      <c r="J101" s="135"/>
    </row>
    <row r="102" spans="1:10" s="33" customFormat="1" ht="9.75" customHeight="1">
      <c r="A102" s="29"/>
      <c r="B102" s="30"/>
      <c r="C102" s="31"/>
      <c r="D102" s="31"/>
      <c r="E102" s="31"/>
      <c r="F102" s="31"/>
      <c r="G102" s="127"/>
      <c r="H102" s="127"/>
      <c r="I102" s="133" t="s">
        <v>131</v>
      </c>
      <c r="J102" s="127"/>
    </row>
    <row r="103" spans="1:10" s="33" customFormat="1" ht="15.75" customHeight="1">
      <c r="A103" s="151" t="s">
        <v>13</v>
      </c>
      <c r="B103" s="154" t="s">
        <v>93</v>
      </c>
      <c r="C103" s="157" t="s">
        <v>8</v>
      </c>
      <c r="D103" s="158"/>
      <c r="E103" s="158"/>
      <c r="F103" s="159"/>
      <c r="G103" s="160" t="s">
        <v>94</v>
      </c>
      <c r="H103" s="160"/>
      <c r="I103" s="160"/>
      <c r="J103" s="160"/>
    </row>
    <row r="104" spans="1:10" s="33" customFormat="1" ht="12.75" customHeight="1">
      <c r="A104" s="152"/>
      <c r="B104" s="155"/>
      <c r="C104" s="161" t="s">
        <v>52</v>
      </c>
      <c r="D104" s="23" t="s">
        <v>11</v>
      </c>
      <c r="E104" s="23" t="s">
        <v>262</v>
      </c>
      <c r="F104" s="164" t="s">
        <v>12</v>
      </c>
      <c r="G104" s="130" t="s">
        <v>11</v>
      </c>
      <c r="H104" s="130" t="s">
        <v>11</v>
      </c>
      <c r="I104" s="130" t="s">
        <v>262</v>
      </c>
      <c r="J104" s="167" t="s">
        <v>12</v>
      </c>
    </row>
    <row r="105" spans="1:10" s="33" customFormat="1" ht="12.75" customHeight="1">
      <c r="A105" s="152"/>
      <c r="B105" s="155"/>
      <c r="C105" s="162"/>
      <c r="D105" s="22" t="s">
        <v>260</v>
      </c>
      <c r="E105" s="22" t="s">
        <v>263</v>
      </c>
      <c r="F105" s="165"/>
      <c r="G105" s="129" t="s">
        <v>15</v>
      </c>
      <c r="H105" s="129" t="s">
        <v>260</v>
      </c>
      <c r="I105" s="129" t="s">
        <v>263</v>
      </c>
      <c r="J105" s="168"/>
    </row>
    <row r="106" spans="1:10" s="33" customFormat="1" ht="12" customHeight="1">
      <c r="A106" s="153"/>
      <c r="B106" s="156"/>
      <c r="C106" s="163"/>
      <c r="D106" s="22" t="s">
        <v>261</v>
      </c>
      <c r="E106" s="22" t="s">
        <v>11</v>
      </c>
      <c r="F106" s="166"/>
      <c r="G106" s="129" t="s">
        <v>16</v>
      </c>
      <c r="H106" s="129" t="s">
        <v>261</v>
      </c>
      <c r="I106" s="129" t="s">
        <v>11</v>
      </c>
      <c r="J106" s="169"/>
    </row>
    <row r="107" spans="1:10" s="33" customFormat="1" ht="15.75" customHeight="1" thickBot="1">
      <c r="A107" s="19">
        <v>1</v>
      </c>
      <c r="B107" s="25" t="s">
        <v>17</v>
      </c>
      <c r="C107" s="26">
        <v>3</v>
      </c>
      <c r="D107" s="26">
        <v>4</v>
      </c>
      <c r="E107" s="26">
        <v>5</v>
      </c>
      <c r="F107" s="26">
        <v>6</v>
      </c>
      <c r="G107" s="131">
        <v>7</v>
      </c>
      <c r="H107" s="131">
        <v>8</v>
      </c>
      <c r="I107" s="131">
        <v>9</v>
      </c>
      <c r="J107" s="132">
        <v>10</v>
      </c>
    </row>
    <row r="108" spans="1:10" s="33" customFormat="1" ht="12.75" customHeight="1">
      <c r="A108" s="48" t="s">
        <v>132</v>
      </c>
      <c r="B108" s="41" t="s">
        <v>133</v>
      </c>
      <c r="C108" s="98">
        <v>0</v>
      </c>
      <c r="D108" s="102">
        <v>0</v>
      </c>
      <c r="E108" s="102">
        <v>17201170.63</v>
      </c>
      <c r="F108" s="93">
        <f>SUM(C108:E108)</f>
        <v>17201170.63</v>
      </c>
      <c r="G108" s="102"/>
      <c r="H108" s="102"/>
      <c r="I108" s="102">
        <v>17670470.69</v>
      </c>
      <c r="J108" s="93">
        <f>SUM(G108:I108)</f>
        <v>17670470.69</v>
      </c>
    </row>
    <row r="109" spans="1:10" s="33" customFormat="1" ht="12.75" customHeight="1">
      <c r="A109" s="43" t="s">
        <v>134</v>
      </c>
      <c r="B109" s="41" t="s">
        <v>135</v>
      </c>
      <c r="C109" s="98">
        <v>0</v>
      </c>
      <c r="D109" s="102">
        <v>0</v>
      </c>
      <c r="E109" s="102">
        <v>148122.32</v>
      </c>
      <c r="F109" s="93">
        <f>SUM(C109:E109)</f>
        <v>148122.32</v>
      </c>
      <c r="G109" s="102"/>
      <c r="H109" s="102"/>
      <c r="I109" s="102">
        <v>219397.69</v>
      </c>
      <c r="J109" s="93">
        <f>SUM(G109:I109)</f>
        <v>219397.69</v>
      </c>
    </row>
    <row r="110" spans="1:10" s="33" customFormat="1" ht="12.75" customHeight="1">
      <c r="A110" s="48" t="s">
        <v>136</v>
      </c>
      <c r="B110" s="54" t="s">
        <v>137</v>
      </c>
      <c r="C110" s="76">
        <f aca="true" t="shared" si="15" ref="C110:J110">SUM(C112:C113)</f>
        <v>0</v>
      </c>
      <c r="D110" s="76">
        <f t="shared" si="15"/>
        <v>0</v>
      </c>
      <c r="E110" s="76">
        <f t="shared" si="15"/>
        <v>312621.2</v>
      </c>
      <c r="F110" s="76">
        <f t="shared" si="15"/>
        <v>312621.2</v>
      </c>
      <c r="G110" s="76">
        <f t="shared" si="15"/>
        <v>0</v>
      </c>
      <c r="H110" s="76">
        <f t="shared" si="15"/>
        <v>0</v>
      </c>
      <c r="I110" s="76">
        <f t="shared" si="15"/>
        <v>292621.2</v>
      </c>
      <c r="J110" s="76">
        <f t="shared" si="15"/>
        <v>292621.2</v>
      </c>
    </row>
    <row r="111" spans="1:10" s="33" customFormat="1" ht="9.75" customHeight="1">
      <c r="A111" s="59" t="s">
        <v>21</v>
      </c>
      <c r="B111" s="39"/>
      <c r="C111" s="74"/>
      <c r="D111" s="78"/>
      <c r="E111" s="78"/>
      <c r="F111" s="78"/>
      <c r="G111" s="147"/>
      <c r="H111" s="147"/>
      <c r="I111" s="147"/>
      <c r="J111" s="144"/>
    </row>
    <row r="112" spans="1:10" s="33" customFormat="1" ht="22.5" customHeight="1">
      <c r="A112" s="50" t="s">
        <v>138</v>
      </c>
      <c r="B112" s="41" t="s">
        <v>139</v>
      </c>
      <c r="C112" s="98">
        <v>0</v>
      </c>
      <c r="D112" s="99">
        <v>0</v>
      </c>
      <c r="E112" s="99">
        <v>312621.2</v>
      </c>
      <c r="F112" s="91">
        <f>SUM(C112:E112)</f>
        <v>312621.2</v>
      </c>
      <c r="G112" s="99"/>
      <c r="H112" s="99"/>
      <c r="I112" s="99">
        <v>292621.2</v>
      </c>
      <c r="J112" s="91">
        <f>SUM(G112:I112)</f>
        <v>292621.2</v>
      </c>
    </row>
    <row r="113" spans="1:10" s="33" customFormat="1" ht="22.5" customHeight="1">
      <c r="A113" s="50" t="s">
        <v>140</v>
      </c>
      <c r="B113" s="41" t="s">
        <v>141</v>
      </c>
      <c r="C113" s="98">
        <v>0</v>
      </c>
      <c r="D113" s="102">
        <v>0</v>
      </c>
      <c r="E113" s="102">
        <v>0</v>
      </c>
      <c r="F113" s="91">
        <f>SUM(C113:E113)</f>
        <v>0</v>
      </c>
      <c r="G113" s="99"/>
      <c r="H113" s="99"/>
      <c r="I113" s="99"/>
      <c r="J113" s="93">
        <f>SUM(G113:I113)</f>
        <v>0</v>
      </c>
    </row>
    <row r="114" spans="1:10" s="33" customFormat="1" ht="12.75" customHeight="1">
      <c r="A114" s="60" t="s">
        <v>142</v>
      </c>
      <c r="B114" s="41" t="s">
        <v>143</v>
      </c>
      <c r="C114" s="98">
        <v>0</v>
      </c>
      <c r="D114" s="102">
        <v>0</v>
      </c>
      <c r="E114" s="102">
        <v>0</v>
      </c>
      <c r="F114" s="91">
        <f>SUM(C114:E114)</f>
        <v>0</v>
      </c>
      <c r="G114" s="99"/>
      <c r="H114" s="99"/>
      <c r="I114" s="99"/>
      <c r="J114" s="93">
        <f>SUM(G114:I114)</f>
        <v>0</v>
      </c>
    </row>
    <row r="115" spans="1:10" s="33" customFormat="1" ht="12.75" customHeight="1">
      <c r="A115" s="48" t="s">
        <v>253</v>
      </c>
      <c r="B115" s="54" t="s">
        <v>144</v>
      </c>
      <c r="C115" s="102">
        <v>0</v>
      </c>
      <c r="D115" s="102">
        <v>19143</v>
      </c>
      <c r="E115" s="102">
        <v>113316.64</v>
      </c>
      <c r="F115" s="91">
        <f>SUM(C115:E115)</f>
        <v>132459.64</v>
      </c>
      <c r="G115" s="99"/>
      <c r="H115" s="99">
        <v>19143</v>
      </c>
      <c r="I115" s="99">
        <v>114024.64</v>
      </c>
      <c r="J115" s="93">
        <f>SUM(G115:I115)</f>
        <v>133167.64</v>
      </c>
    </row>
    <row r="116" spans="1:10" s="33" customFormat="1" ht="12.75" customHeight="1">
      <c r="A116" s="48" t="s">
        <v>264</v>
      </c>
      <c r="B116" s="61" t="s">
        <v>145</v>
      </c>
      <c r="C116" s="84">
        <f aca="true" t="shared" si="16" ref="C116:J116">C118+C119+C120+C123</f>
        <v>0</v>
      </c>
      <c r="D116" s="84">
        <f t="shared" si="16"/>
        <v>-401356197.73</v>
      </c>
      <c r="E116" s="84">
        <f t="shared" si="16"/>
        <v>-6659013.1</v>
      </c>
      <c r="F116" s="84">
        <f t="shared" si="16"/>
        <v>-408015210.83</v>
      </c>
      <c r="G116" s="76">
        <f t="shared" si="16"/>
        <v>0</v>
      </c>
      <c r="H116" s="76">
        <f t="shared" si="16"/>
        <v>-399860093.21</v>
      </c>
      <c r="I116" s="76">
        <f t="shared" si="16"/>
        <v>-5369254.8</v>
      </c>
      <c r="J116" s="84">
        <f t="shared" si="16"/>
        <v>-405229348.01</v>
      </c>
    </row>
    <row r="117" spans="1:10" s="33" customFormat="1" ht="9.75" customHeight="1">
      <c r="A117" s="52" t="s">
        <v>193</v>
      </c>
      <c r="B117" s="46"/>
      <c r="C117" s="77"/>
      <c r="D117" s="78"/>
      <c r="E117" s="78"/>
      <c r="F117" s="78"/>
      <c r="G117" s="147"/>
      <c r="H117" s="147"/>
      <c r="I117" s="147"/>
      <c r="J117" s="146"/>
    </row>
    <row r="118" spans="1:10" s="33" customFormat="1" ht="22.5" customHeight="1">
      <c r="A118" s="50" t="s">
        <v>254</v>
      </c>
      <c r="B118" s="39" t="s">
        <v>146</v>
      </c>
      <c r="C118" s="105">
        <v>0</v>
      </c>
      <c r="D118" s="106">
        <v>0</v>
      </c>
      <c r="E118" s="106">
        <v>324112.53</v>
      </c>
      <c r="F118" s="91">
        <f>SUM(C118:E118)</f>
        <v>324112.53</v>
      </c>
      <c r="G118" s="106"/>
      <c r="H118" s="106"/>
      <c r="I118" s="106">
        <v>286262.43</v>
      </c>
      <c r="J118" s="91">
        <f>SUM(G118:I118)</f>
        <v>286262.43</v>
      </c>
    </row>
    <row r="119" spans="1:10" s="33" customFormat="1" ht="22.5" customHeight="1">
      <c r="A119" s="51" t="s">
        <v>147</v>
      </c>
      <c r="B119" s="54" t="s">
        <v>148</v>
      </c>
      <c r="C119" s="107">
        <v>0</v>
      </c>
      <c r="D119" s="102">
        <v>0</v>
      </c>
      <c r="E119" s="102">
        <v>0</v>
      </c>
      <c r="F119" s="91">
        <f>SUM(C119:E119)</f>
        <v>0</v>
      </c>
      <c r="G119" s="102"/>
      <c r="H119" s="102"/>
      <c r="I119" s="102"/>
      <c r="J119" s="93">
        <f>SUM(G119:I119)</f>
        <v>0</v>
      </c>
    </row>
    <row r="120" spans="1:10" s="33" customFormat="1" ht="12.75" customHeight="1">
      <c r="A120" s="51" t="s">
        <v>149</v>
      </c>
      <c r="B120" s="54" t="s">
        <v>150</v>
      </c>
      <c r="C120" s="98">
        <v>0</v>
      </c>
      <c r="D120" s="102">
        <v>0</v>
      </c>
      <c r="E120" s="102">
        <v>65100</v>
      </c>
      <c r="F120" s="91">
        <f>SUM(C120:E120)</f>
        <v>65100</v>
      </c>
      <c r="G120" s="102"/>
      <c r="H120" s="102"/>
      <c r="I120" s="102">
        <v>73600</v>
      </c>
      <c r="J120" s="93">
        <f>SUM(G120:I120)</f>
        <v>73600</v>
      </c>
    </row>
    <row r="121" spans="1:10" s="33" customFormat="1" ht="12.75" customHeight="1">
      <c r="A121" s="51" t="s">
        <v>242</v>
      </c>
      <c r="B121" s="54" t="s">
        <v>151</v>
      </c>
      <c r="C121" s="102">
        <v>0</v>
      </c>
      <c r="D121" s="123">
        <v>-550682448.12</v>
      </c>
      <c r="E121" s="102">
        <v>-20914523.6</v>
      </c>
      <c r="F121" s="91">
        <f>SUM(C121:E121)</f>
        <v>-571596971.72</v>
      </c>
      <c r="G121" s="102"/>
      <c r="H121" s="102">
        <v>-552930967.5</v>
      </c>
      <c r="I121" s="102">
        <v>-20852980.6</v>
      </c>
      <c r="J121" s="93">
        <f>SUM(G121:I121)</f>
        <v>-573783948.1</v>
      </c>
    </row>
    <row r="122" spans="1:10" s="33" customFormat="1" ht="12.75" customHeight="1">
      <c r="A122" s="51" t="s">
        <v>255</v>
      </c>
      <c r="B122" s="54" t="s">
        <v>240</v>
      </c>
      <c r="C122" s="102">
        <v>0</v>
      </c>
      <c r="D122" s="102">
        <v>149326250.39</v>
      </c>
      <c r="E122" s="102">
        <v>13866297.97</v>
      </c>
      <c r="F122" s="91">
        <f>SUM(C122:E122)</f>
        <v>163192548.36</v>
      </c>
      <c r="G122" s="102"/>
      <c r="H122" s="102">
        <v>153070874.29</v>
      </c>
      <c r="I122" s="102">
        <v>15123863.37</v>
      </c>
      <c r="J122" s="93">
        <f>SUM(G122:I122)</f>
        <v>168194737.66</v>
      </c>
    </row>
    <row r="123" spans="1:10" s="33" customFormat="1" ht="12.75" customHeight="1">
      <c r="A123" s="51" t="s">
        <v>256</v>
      </c>
      <c r="B123" s="54" t="s">
        <v>241</v>
      </c>
      <c r="C123" s="76">
        <f aca="true" t="shared" si="17" ref="C123:J123">C121+C122</f>
        <v>0</v>
      </c>
      <c r="D123" s="76">
        <f t="shared" si="17"/>
        <v>-401356197.73</v>
      </c>
      <c r="E123" s="76">
        <f t="shared" si="17"/>
        <v>-7048225.63</v>
      </c>
      <c r="F123" s="76">
        <f t="shared" si="17"/>
        <v>-408404423.36</v>
      </c>
      <c r="G123" s="76">
        <f t="shared" si="17"/>
        <v>0</v>
      </c>
      <c r="H123" s="76">
        <f t="shared" si="17"/>
        <v>-399860093.21</v>
      </c>
      <c r="I123" s="76">
        <f t="shared" si="17"/>
        <v>-5729117.23</v>
      </c>
      <c r="J123" s="76">
        <f t="shared" si="17"/>
        <v>-405589210.44</v>
      </c>
    </row>
    <row r="124" spans="1:10" s="33" customFormat="1" ht="12.75" customHeight="1">
      <c r="A124" s="48" t="s">
        <v>152</v>
      </c>
      <c r="B124" s="54" t="s">
        <v>153</v>
      </c>
      <c r="C124" s="76">
        <f aca="true" t="shared" si="18" ref="C124:J124">SUM(C126:C128)</f>
        <v>0</v>
      </c>
      <c r="D124" s="76">
        <f t="shared" si="18"/>
        <v>0</v>
      </c>
      <c r="E124" s="76">
        <f t="shared" si="18"/>
        <v>0</v>
      </c>
      <c r="F124" s="76">
        <f t="shared" si="18"/>
        <v>0</v>
      </c>
      <c r="G124" s="76">
        <f t="shared" si="18"/>
        <v>0</v>
      </c>
      <c r="H124" s="76">
        <f t="shared" si="18"/>
        <v>0</v>
      </c>
      <c r="I124" s="76">
        <f t="shared" si="18"/>
        <v>0</v>
      </c>
      <c r="J124" s="76">
        <f t="shared" si="18"/>
        <v>0</v>
      </c>
    </row>
    <row r="125" spans="1:10" s="33" customFormat="1" ht="9.75" customHeight="1">
      <c r="A125" s="52" t="s">
        <v>111</v>
      </c>
      <c r="B125" s="39"/>
      <c r="C125" s="74"/>
      <c r="D125" s="78"/>
      <c r="E125" s="149"/>
      <c r="F125" s="78"/>
      <c r="G125" s="147"/>
      <c r="H125" s="147"/>
      <c r="I125" s="147"/>
      <c r="J125" s="144"/>
    </row>
    <row r="126" spans="1:10" s="33" customFormat="1" ht="12.75" customHeight="1">
      <c r="A126" s="57" t="s">
        <v>154</v>
      </c>
      <c r="B126" s="41" t="s">
        <v>155</v>
      </c>
      <c r="C126" s="98">
        <v>0</v>
      </c>
      <c r="D126" s="99">
        <v>0</v>
      </c>
      <c r="E126" s="99">
        <v>0</v>
      </c>
      <c r="F126" s="91">
        <f>SUM(C126:E126)</f>
        <v>0</v>
      </c>
      <c r="G126" s="99"/>
      <c r="H126" s="99"/>
      <c r="I126" s="99"/>
      <c r="J126" s="91">
        <f>SUM(G126:I126)</f>
        <v>0</v>
      </c>
    </row>
    <row r="127" spans="1:10" s="33" customFormat="1" ht="12.75" customHeight="1">
      <c r="A127" s="62" t="s">
        <v>156</v>
      </c>
      <c r="B127" s="39" t="s">
        <v>157</v>
      </c>
      <c r="C127" s="105">
        <v>0</v>
      </c>
      <c r="D127" s="108">
        <v>0</v>
      </c>
      <c r="E127" s="108">
        <v>0</v>
      </c>
      <c r="F127" s="91">
        <f>SUM(C127:E127)</f>
        <v>0</v>
      </c>
      <c r="G127" s="99"/>
      <c r="H127" s="99"/>
      <c r="I127" s="99"/>
      <c r="J127" s="93">
        <f>SUM(G127:I127)</f>
        <v>0</v>
      </c>
    </row>
    <row r="128" spans="1:10" s="33" customFormat="1" ht="12.75" customHeight="1">
      <c r="A128" s="63" t="s">
        <v>158</v>
      </c>
      <c r="B128" s="54" t="s">
        <v>159</v>
      </c>
      <c r="C128" s="107">
        <v>0</v>
      </c>
      <c r="D128" s="102">
        <v>0</v>
      </c>
      <c r="E128" s="102">
        <v>0</v>
      </c>
      <c r="F128" s="91">
        <f>SUM(C128:E128)</f>
        <v>0</v>
      </c>
      <c r="G128" s="99"/>
      <c r="H128" s="99"/>
      <c r="I128" s="99"/>
      <c r="J128" s="93">
        <f>SUM(G128:I128)</f>
        <v>0</v>
      </c>
    </row>
    <row r="129" spans="1:10" s="33" customFormat="1" ht="12.75" customHeight="1">
      <c r="A129" s="63" t="s">
        <v>176</v>
      </c>
      <c r="B129" s="54" t="s">
        <v>265</v>
      </c>
      <c r="C129" s="107">
        <v>0</v>
      </c>
      <c r="D129" s="102">
        <v>42311.78</v>
      </c>
      <c r="E129" s="102">
        <v>164</v>
      </c>
      <c r="F129" s="91">
        <f>SUM(C129:E129)</f>
        <v>42475.78</v>
      </c>
      <c r="G129" s="99"/>
      <c r="H129" s="99"/>
      <c r="I129" s="99">
        <v>164</v>
      </c>
      <c r="J129" s="93">
        <f>SUM(G129:I129)</f>
        <v>164</v>
      </c>
    </row>
    <row r="130" spans="1:10" s="33" customFormat="1" ht="26.25" customHeight="1" thickBot="1">
      <c r="A130" s="55" t="s">
        <v>266</v>
      </c>
      <c r="B130" s="64" t="s">
        <v>160</v>
      </c>
      <c r="C130" s="85">
        <f aca="true" t="shared" si="19" ref="C130:J130">C85+C96+C108+C109+C110+C114+C115+C116+C124+C129</f>
        <v>0</v>
      </c>
      <c r="D130" s="85">
        <f t="shared" si="19"/>
        <v>-397650617.31</v>
      </c>
      <c r="E130" s="85">
        <f t="shared" si="19"/>
        <v>15368891.92</v>
      </c>
      <c r="F130" s="85">
        <f t="shared" si="19"/>
        <v>-382281725.39</v>
      </c>
      <c r="G130" s="85">
        <f t="shared" si="19"/>
        <v>0</v>
      </c>
      <c r="H130" s="85">
        <f t="shared" si="19"/>
        <v>-396482486.51</v>
      </c>
      <c r="I130" s="85">
        <f t="shared" si="19"/>
        <v>18210234.27</v>
      </c>
      <c r="J130" s="85">
        <f t="shared" si="19"/>
        <v>-378272252.24</v>
      </c>
    </row>
    <row r="131" spans="1:10" s="33" customFormat="1" ht="26.25" customHeight="1" thickBot="1">
      <c r="A131" s="65" t="s">
        <v>161</v>
      </c>
      <c r="B131" s="56" t="s">
        <v>162</v>
      </c>
      <c r="C131" s="86">
        <f aca="true" t="shared" si="20" ref="C131:J131">C83+C130</f>
        <v>0</v>
      </c>
      <c r="D131" s="86">
        <f t="shared" si="20"/>
        <v>17437841.3</v>
      </c>
      <c r="E131" s="86">
        <f t="shared" si="20"/>
        <v>40025830.03</v>
      </c>
      <c r="F131" s="86">
        <f t="shared" si="20"/>
        <v>57463671.33</v>
      </c>
      <c r="G131" s="86">
        <f t="shared" si="20"/>
        <v>0</v>
      </c>
      <c r="H131" s="86">
        <f t="shared" si="20"/>
        <v>14467012.16</v>
      </c>
      <c r="I131" s="86">
        <f t="shared" si="20"/>
        <v>39357813.3</v>
      </c>
      <c r="J131" s="86">
        <f t="shared" si="20"/>
        <v>53824825.46</v>
      </c>
    </row>
    <row r="132" spans="1:10" s="33" customFormat="1" ht="18.75" customHeight="1">
      <c r="A132" s="32"/>
      <c r="B132" s="34"/>
      <c r="C132" s="79"/>
      <c r="D132" s="79"/>
      <c r="E132" s="79"/>
      <c r="F132" s="79"/>
      <c r="G132" s="136"/>
      <c r="H132" s="136"/>
      <c r="I132" s="137" t="s">
        <v>163</v>
      </c>
      <c r="J132" s="136"/>
    </row>
    <row r="133" spans="1:10" s="33" customFormat="1" ht="17.25" customHeight="1">
      <c r="A133" s="151" t="s">
        <v>164</v>
      </c>
      <c r="B133" s="154" t="s">
        <v>93</v>
      </c>
      <c r="C133" s="170" t="s">
        <v>8</v>
      </c>
      <c r="D133" s="171"/>
      <c r="E133" s="171"/>
      <c r="F133" s="172"/>
      <c r="G133" s="173" t="s">
        <v>94</v>
      </c>
      <c r="H133" s="173"/>
      <c r="I133" s="173"/>
      <c r="J133" s="173"/>
    </row>
    <row r="134" spans="1:10" s="33" customFormat="1" ht="13.5" customHeight="1">
      <c r="A134" s="152"/>
      <c r="B134" s="155"/>
      <c r="C134" s="174" t="s">
        <v>52</v>
      </c>
      <c r="D134" s="23" t="s">
        <v>11</v>
      </c>
      <c r="E134" s="23" t="s">
        <v>262</v>
      </c>
      <c r="F134" s="164" t="s">
        <v>12</v>
      </c>
      <c r="G134" s="130" t="s">
        <v>11</v>
      </c>
      <c r="H134" s="130" t="s">
        <v>11</v>
      </c>
      <c r="I134" s="130" t="s">
        <v>262</v>
      </c>
      <c r="J134" s="177" t="s">
        <v>12</v>
      </c>
    </row>
    <row r="135" spans="1:10" s="33" customFormat="1" ht="13.5" customHeight="1">
      <c r="A135" s="152"/>
      <c r="B135" s="155"/>
      <c r="C135" s="175"/>
      <c r="D135" s="22" t="s">
        <v>260</v>
      </c>
      <c r="E135" s="22" t="s">
        <v>263</v>
      </c>
      <c r="F135" s="165"/>
      <c r="G135" s="129" t="s">
        <v>15</v>
      </c>
      <c r="H135" s="129" t="s">
        <v>260</v>
      </c>
      <c r="I135" s="129" t="s">
        <v>263</v>
      </c>
      <c r="J135" s="178"/>
    </row>
    <row r="136" spans="1:10" s="33" customFormat="1" ht="13.5" customHeight="1">
      <c r="A136" s="153"/>
      <c r="B136" s="156"/>
      <c r="C136" s="176"/>
      <c r="D136" s="22" t="s">
        <v>261</v>
      </c>
      <c r="E136" s="22" t="s">
        <v>11</v>
      </c>
      <c r="F136" s="166"/>
      <c r="G136" s="129" t="s">
        <v>16</v>
      </c>
      <c r="H136" s="129" t="s">
        <v>261</v>
      </c>
      <c r="I136" s="129" t="s">
        <v>11</v>
      </c>
      <c r="J136" s="179"/>
    </row>
    <row r="137" spans="1:10" s="33" customFormat="1" ht="13.5" customHeight="1" thickBot="1">
      <c r="A137" s="19">
        <v>1</v>
      </c>
      <c r="B137" s="25" t="s">
        <v>17</v>
      </c>
      <c r="C137" s="80">
        <v>3</v>
      </c>
      <c r="D137" s="80">
        <v>4</v>
      </c>
      <c r="E137" s="80">
        <v>5</v>
      </c>
      <c r="F137" s="80">
        <v>6</v>
      </c>
      <c r="G137" s="138">
        <v>7</v>
      </c>
      <c r="H137" s="138">
        <v>8</v>
      </c>
      <c r="I137" s="138">
        <v>9</v>
      </c>
      <c r="J137" s="139">
        <v>10</v>
      </c>
    </row>
    <row r="138" spans="1:10" s="33" customFormat="1" ht="19.5" customHeight="1">
      <c r="A138" s="66" t="s">
        <v>165</v>
      </c>
      <c r="B138" s="37"/>
      <c r="C138" s="74"/>
      <c r="D138" s="75"/>
      <c r="E138" s="75"/>
      <c r="F138" s="75"/>
      <c r="G138" s="125"/>
      <c r="H138" s="125"/>
      <c r="I138" s="125"/>
      <c r="J138" s="126"/>
    </row>
    <row r="139" spans="1:10" s="33" customFormat="1" ht="22.5" customHeight="1">
      <c r="A139" s="60" t="s">
        <v>166</v>
      </c>
      <c r="B139" s="41" t="s">
        <v>167</v>
      </c>
      <c r="C139" s="76">
        <f aca="true" t="shared" si="21" ref="C139:J139">SUM(C141:C143)</f>
        <v>0</v>
      </c>
      <c r="D139" s="76">
        <f t="shared" si="21"/>
        <v>0</v>
      </c>
      <c r="E139" s="76">
        <f t="shared" si="21"/>
        <v>0</v>
      </c>
      <c r="F139" s="76">
        <f t="shared" si="21"/>
        <v>0</v>
      </c>
      <c r="G139" s="76">
        <f t="shared" si="21"/>
        <v>0</v>
      </c>
      <c r="H139" s="76">
        <f t="shared" si="21"/>
        <v>0</v>
      </c>
      <c r="I139" s="76">
        <f t="shared" si="21"/>
        <v>0</v>
      </c>
      <c r="J139" s="76">
        <f t="shared" si="21"/>
        <v>0</v>
      </c>
    </row>
    <row r="140" spans="1:10" s="33" customFormat="1" ht="9.75" customHeight="1">
      <c r="A140" s="59" t="s">
        <v>21</v>
      </c>
      <c r="B140" s="39"/>
      <c r="C140" s="74"/>
      <c r="D140" s="73"/>
      <c r="E140" s="150"/>
      <c r="F140" s="73"/>
      <c r="G140" s="143"/>
      <c r="H140" s="143"/>
      <c r="I140" s="143"/>
      <c r="J140" s="144"/>
    </row>
    <row r="141" spans="1:10" s="33" customFormat="1" ht="12.75" customHeight="1">
      <c r="A141" s="50" t="s">
        <v>168</v>
      </c>
      <c r="B141" s="41" t="s">
        <v>169</v>
      </c>
      <c r="C141" s="98">
        <v>0</v>
      </c>
      <c r="D141" s="99">
        <v>0</v>
      </c>
      <c r="E141" s="99">
        <v>0</v>
      </c>
      <c r="F141" s="91">
        <f>SUM(C141:E141)</f>
        <v>0</v>
      </c>
      <c r="G141" s="99"/>
      <c r="H141" s="99"/>
      <c r="I141" s="99"/>
      <c r="J141" s="91">
        <f>SUM(G141:I141)</f>
        <v>0</v>
      </c>
    </row>
    <row r="142" spans="1:10" s="33" customFormat="1" ht="22.5" customHeight="1">
      <c r="A142" s="50" t="s">
        <v>170</v>
      </c>
      <c r="B142" s="41" t="s">
        <v>171</v>
      </c>
      <c r="C142" s="98">
        <v>0</v>
      </c>
      <c r="D142" s="99">
        <v>0</v>
      </c>
      <c r="E142" s="99">
        <v>0</v>
      </c>
      <c r="F142" s="91">
        <f>SUM(C142:E142)</f>
        <v>0</v>
      </c>
      <c r="G142" s="99"/>
      <c r="H142" s="99"/>
      <c r="I142" s="99"/>
      <c r="J142" s="91">
        <f>SUM(G142:I142)</f>
        <v>0</v>
      </c>
    </row>
    <row r="143" spans="1:10" s="33" customFormat="1" ht="22.5" customHeight="1">
      <c r="A143" s="50" t="s">
        <v>172</v>
      </c>
      <c r="B143" s="41" t="s">
        <v>173</v>
      </c>
      <c r="C143" s="98">
        <v>0</v>
      </c>
      <c r="D143" s="99">
        <v>0</v>
      </c>
      <c r="E143" s="99">
        <v>0</v>
      </c>
      <c r="F143" s="91">
        <f>SUM(C143:E143)</f>
        <v>0</v>
      </c>
      <c r="G143" s="99"/>
      <c r="H143" s="99"/>
      <c r="I143" s="99"/>
      <c r="J143" s="91">
        <f>SUM(G143:I143)</f>
        <v>0</v>
      </c>
    </row>
    <row r="144" spans="1:10" s="33" customFormat="1" ht="12.75" customHeight="1">
      <c r="A144" s="48" t="s">
        <v>174</v>
      </c>
      <c r="B144" s="41" t="s">
        <v>175</v>
      </c>
      <c r="C144" s="98">
        <v>0</v>
      </c>
      <c r="D144" s="102">
        <v>272454.71</v>
      </c>
      <c r="E144" s="102">
        <v>1708466.52</v>
      </c>
      <c r="F144" s="91">
        <f>SUM(C144:E144)</f>
        <v>1980921.23</v>
      </c>
      <c r="G144" s="99"/>
      <c r="H144" s="99">
        <v>2176125.01</v>
      </c>
      <c r="I144" s="99">
        <v>2134255.65</v>
      </c>
      <c r="J144" s="91">
        <f>SUM(G144:I144)</f>
        <v>4310380.66</v>
      </c>
    </row>
    <row r="145" spans="1:10" s="33" customFormat="1" ht="12.75" customHeight="1">
      <c r="A145" s="48" t="s">
        <v>176</v>
      </c>
      <c r="B145" s="41" t="s">
        <v>177</v>
      </c>
      <c r="C145" s="76">
        <f aca="true" t="shared" si="22" ref="C145:J145">SUM(C147:C152)</f>
        <v>0</v>
      </c>
      <c r="D145" s="76">
        <f t="shared" si="22"/>
        <v>0</v>
      </c>
      <c r="E145" s="76">
        <f t="shared" si="22"/>
        <v>5102602.37</v>
      </c>
      <c r="F145" s="76">
        <f t="shared" si="22"/>
        <v>5102602.37</v>
      </c>
      <c r="G145" s="76">
        <f t="shared" si="22"/>
        <v>0</v>
      </c>
      <c r="H145" s="76">
        <f t="shared" si="22"/>
        <v>249882</v>
      </c>
      <c r="I145" s="76">
        <f t="shared" si="22"/>
        <v>3346188.74</v>
      </c>
      <c r="J145" s="76">
        <f t="shared" si="22"/>
        <v>3596070.74</v>
      </c>
    </row>
    <row r="146" spans="1:10" s="33" customFormat="1" ht="9.75" customHeight="1">
      <c r="A146" s="59" t="s">
        <v>42</v>
      </c>
      <c r="B146" s="39"/>
      <c r="C146" s="74"/>
      <c r="D146" s="78"/>
      <c r="E146" s="149"/>
      <c r="F146" s="78"/>
      <c r="G146" s="147"/>
      <c r="H146" s="147"/>
      <c r="I146" s="147"/>
      <c r="J146" s="144"/>
    </row>
    <row r="147" spans="1:10" s="33" customFormat="1" ht="22.5" customHeight="1">
      <c r="A147" s="50" t="s">
        <v>178</v>
      </c>
      <c r="B147" s="41" t="s">
        <v>179</v>
      </c>
      <c r="C147" s="98">
        <v>0</v>
      </c>
      <c r="D147" s="99">
        <v>0</v>
      </c>
      <c r="E147" s="99">
        <v>0</v>
      </c>
      <c r="F147" s="91">
        <f aca="true" t="shared" si="23" ref="F147:F152">SUM(C147:E147)</f>
        <v>0</v>
      </c>
      <c r="G147" s="99"/>
      <c r="H147" s="99"/>
      <c r="I147" s="99"/>
      <c r="J147" s="91">
        <f aca="true" t="shared" si="24" ref="J147:J152">SUM(G147:I147)</f>
        <v>0</v>
      </c>
    </row>
    <row r="148" spans="1:10" s="33" customFormat="1" ht="22.5" customHeight="1">
      <c r="A148" s="51" t="s">
        <v>180</v>
      </c>
      <c r="B148" s="41" t="s">
        <v>181</v>
      </c>
      <c r="C148" s="98">
        <v>0</v>
      </c>
      <c r="D148" s="102">
        <v>0</v>
      </c>
      <c r="E148" s="102">
        <v>0</v>
      </c>
      <c r="F148" s="91">
        <f t="shared" si="23"/>
        <v>0</v>
      </c>
      <c r="G148" s="99"/>
      <c r="H148" s="99"/>
      <c r="I148" s="99"/>
      <c r="J148" s="91">
        <f t="shared" si="24"/>
        <v>0</v>
      </c>
    </row>
    <row r="149" spans="1:10" s="33" customFormat="1" ht="12.75" customHeight="1">
      <c r="A149" s="51" t="s">
        <v>182</v>
      </c>
      <c r="B149" s="41" t="s">
        <v>183</v>
      </c>
      <c r="C149" s="98">
        <v>0</v>
      </c>
      <c r="D149" s="102">
        <v>0</v>
      </c>
      <c r="E149" s="102">
        <v>2012019.84</v>
      </c>
      <c r="F149" s="91">
        <f t="shared" si="23"/>
        <v>2012019.84</v>
      </c>
      <c r="G149" s="99"/>
      <c r="H149" s="99"/>
      <c r="I149" s="99">
        <v>2377508.84</v>
      </c>
      <c r="J149" s="91">
        <f t="shared" si="24"/>
        <v>2377508.84</v>
      </c>
    </row>
    <row r="150" spans="1:10" s="33" customFormat="1" ht="22.5" customHeight="1">
      <c r="A150" s="51" t="s">
        <v>184</v>
      </c>
      <c r="B150" s="41" t="s">
        <v>185</v>
      </c>
      <c r="C150" s="98">
        <v>0</v>
      </c>
      <c r="D150" s="102">
        <v>0</v>
      </c>
      <c r="E150" s="102">
        <v>1041238.71</v>
      </c>
      <c r="F150" s="91">
        <f t="shared" si="23"/>
        <v>1041238.71</v>
      </c>
      <c r="G150" s="99"/>
      <c r="H150" s="99"/>
      <c r="I150" s="99">
        <v>903115.33</v>
      </c>
      <c r="J150" s="91">
        <f t="shared" si="24"/>
        <v>903115.33</v>
      </c>
    </row>
    <row r="151" spans="1:10" s="33" customFormat="1" ht="22.5" customHeight="1">
      <c r="A151" s="51" t="s">
        <v>186</v>
      </c>
      <c r="B151" s="41" t="s">
        <v>187</v>
      </c>
      <c r="C151" s="98">
        <v>0</v>
      </c>
      <c r="D151" s="102">
        <v>0</v>
      </c>
      <c r="E151" s="102">
        <v>2049343.82</v>
      </c>
      <c r="F151" s="91">
        <f t="shared" si="23"/>
        <v>2049343.82</v>
      </c>
      <c r="G151" s="99"/>
      <c r="H151" s="99">
        <v>249882</v>
      </c>
      <c r="I151" s="99">
        <v>65564.57</v>
      </c>
      <c r="J151" s="91">
        <f t="shared" si="24"/>
        <v>315446.57</v>
      </c>
    </row>
    <row r="152" spans="1:10" s="33" customFormat="1" ht="36" customHeight="1" thickBot="1">
      <c r="A152" s="50" t="s">
        <v>188</v>
      </c>
      <c r="B152" s="44" t="s">
        <v>189</v>
      </c>
      <c r="C152" s="100">
        <v>0</v>
      </c>
      <c r="D152" s="101">
        <v>0</v>
      </c>
      <c r="E152" s="101">
        <v>0</v>
      </c>
      <c r="F152" s="91">
        <f t="shared" si="23"/>
        <v>0</v>
      </c>
      <c r="G152" s="99"/>
      <c r="H152" s="99"/>
      <c r="I152" s="99"/>
      <c r="J152" s="91">
        <f t="shared" si="24"/>
        <v>0</v>
      </c>
    </row>
    <row r="153" spans="1:10" s="33" customFormat="1" ht="18.75" customHeight="1">
      <c r="A153" s="32"/>
      <c r="B153" s="34"/>
      <c r="C153" s="31"/>
      <c r="D153" s="31"/>
      <c r="E153" s="31"/>
      <c r="F153" s="31"/>
      <c r="G153" s="127"/>
      <c r="H153" s="127"/>
      <c r="I153" s="133" t="s">
        <v>190</v>
      </c>
      <c r="J153" s="127"/>
    </row>
    <row r="154" spans="1:10" s="33" customFormat="1" ht="17.25" customHeight="1">
      <c r="A154" s="151" t="s">
        <v>164</v>
      </c>
      <c r="B154" s="154" t="s">
        <v>93</v>
      </c>
      <c r="C154" s="157" t="s">
        <v>8</v>
      </c>
      <c r="D154" s="158"/>
      <c r="E154" s="158"/>
      <c r="F154" s="159"/>
      <c r="G154" s="160" t="s">
        <v>94</v>
      </c>
      <c r="H154" s="160"/>
      <c r="I154" s="160"/>
      <c r="J154" s="160"/>
    </row>
    <row r="155" spans="1:10" s="33" customFormat="1" ht="13.5" customHeight="1">
      <c r="A155" s="152"/>
      <c r="B155" s="155"/>
      <c r="C155" s="161" t="s">
        <v>52</v>
      </c>
      <c r="D155" s="23" t="s">
        <v>11</v>
      </c>
      <c r="E155" s="23" t="s">
        <v>262</v>
      </c>
      <c r="F155" s="164" t="s">
        <v>12</v>
      </c>
      <c r="G155" s="130" t="s">
        <v>11</v>
      </c>
      <c r="H155" s="130" t="s">
        <v>11</v>
      </c>
      <c r="I155" s="130" t="s">
        <v>262</v>
      </c>
      <c r="J155" s="167" t="s">
        <v>12</v>
      </c>
    </row>
    <row r="156" spans="1:10" s="33" customFormat="1" ht="13.5" customHeight="1">
      <c r="A156" s="152"/>
      <c r="B156" s="155"/>
      <c r="C156" s="162"/>
      <c r="D156" s="22" t="s">
        <v>260</v>
      </c>
      <c r="E156" s="22" t="s">
        <v>263</v>
      </c>
      <c r="F156" s="165"/>
      <c r="G156" s="129" t="s">
        <v>15</v>
      </c>
      <c r="H156" s="129" t="s">
        <v>260</v>
      </c>
      <c r="I156" s="129" t="s">
        <v>263</v>
      </c>
      <c r="J156" s="168"/>
    </row>
    <row r="157" spans="1:10" s="33" customFormat="1" ht="17.25" customHeight="1">
      <c r="A157" s="153"/>
      <c r="B157" s="156"/>
      <c r="C157" s="163"/>
      <c r="D157" s="22" t="s">
        <v>261</v>
      </c>
      <c r="E157" s="22" t="s">
        <v>11</v>
      </c>
      <c r="F157" s="166"/>
      <c r="G157" s="129" t="s">
        <v>16</v>
      </c>
      <c r="H157" s="129" t="s">
        <v>261</v>
      </c>
      <c r="I157" s="129" t="s">
        <v>11</v>
      </c>
      <c r="J157" s="169"/>
    </row>
    <row r="158" spans="1:10" s="33" customFormat="1" ht="13.5" customHeight="1" thickBot="1">
      <c r="A158" s="19">
        <v>1</v>
      </c>
      <c r="B158" s="25" t="s">
        <v>17</v>
      </c>
      <c r="C158" s="26">
        <v>3</v>
      </c>
      <c r="D158" s="26">
        <v>4</v>
      </c>
      <c r="E158" s="26">
        <v>5</v>
      </c>
      <c r="F158" s="26">
        <v>6</v>
      </c>
      <c r="G158" s="131">
        <v>7</v>
      </c>
      <c r="H158" s="131">
        <v>8</v>
      </c>
      <c r="I158" s="131">
        <v>9</v>
      </c>
      <c r="J158" s="132">
        <v>10</v>
      </c>
    </row>
    <row r="159" spans="1:10" s="33" customFormat="1" ht="12.75" customHeight="1">
      <c r="A159" s="43" t="s">
        <v>191</v>
      </c>
      <c r="B159" s="68" t="s">
        <v>192</v>
      </c>
      <c r="C159" s="88">
        <f aca="true" t="shared" si="25" ref="C159:J159">SUM(C161:C165)</f>
        <v>0</v>
      </c>
      <c r="D159" s="88">
        <f t="shared" si="25"/>
        <v>0</v>
      </c>
      <c r="E159" s="88">
        <f t="shared" si="25"/>
        <v>147676.32</v>
      </c>
      <c r="F159" s="88">
        <f t="shared" si="25"/>
        <v>147676.32</v>
      </c>
      <c r="G159" s="88">
        <f t="shared" si="25"/>
        <v>0</v>
      </c>
      <c r="H159" s="88">
        <f t="shared" si="25"/>
        <v>0</v>
      </c>
      <c r="I159" s="88">
        <f t="shared" si="25"/>
        <v>250568.87</v>
      </c>
      <c r="J159" s="88">
        <f t="shared" si="25"/>
        <v>250568.87</v>
      </c>
    </row>
    <row r="160" spans="1:10" s="33" customFormat="1" ht="9.75" customHeight="1">
      <c r="A160" s="52" t="s">
        <v>193</v>
      </c>
      <c r="B160" s="39"/>
      <c r="C160" s="74"/>
      <c r="D160" s="78"/>
      <c r="E160" s="78"/>
      <c r="F160" s="78"/>
      <c r="G160" s="143"/>
      <c r="H160" s="143"/>
      <c r="I160" s="143"/>
      <c r="J160" s="144"/>
    </row>
    <row r="161" spans="1:10" s="33" customFormat="1" ht="22.5" customHeight="1">
      <c r="A161" s="49" t="s">
        <v>194</v>
      </c>
      <c r="B161" s="39" t="s">
        <v>195</v>
      </c>
      <c r="C161" s="74"/>
      <c r="D161" s="73"/>
      <c r="E161" s="106">
        <v>147676.32</v>
      </c>
      <c r="F161" s="94">
        <f>E161</f>
        <v>147676.32</v>
      </c>
      <c r="G161" s="141"/>
      <c r="H161" s="141"/>
      <c r="I161" s="106">
        <v>250568.87</v>
      </c>
      <c r="J161" s="94">
        <f>I161</f>
        <v>250568.87</v>
      </c>
    </row>
    <row r="162" spans="1:10" s="33" customFormat="1" ht="12.75" customHeight="1">
      <c r="A162" s="49" t="s">
        <v>196</v>
      </c>
      <c r="B162" s="54" t="s">
        <v>239</v>
      </c>
      <c r="C162" s="107">
        <v>0</v>
      </c>
      <c r="D162" s="102">
        <v>0</v>
      </c>
      <c r="E162" s="102">
        <v>0</v>
      </c>
      <c r="F162" s="93">
        <f aca="true" t="shared" si="26" ref="F162:F168">SUM(C162:E162)</f>
        <v>0</v>
      </c>
      <c r="G162" s="102"/>
      <c r="H162" s="102"/>
      <c r="I162" s="102"/>
      <c r="J162" s="93">
        <f aca="true" t="shared" si="27" ref="J162:J168">SUM(G162:I162)</f>
        <v>0</v>
      </c>
    </row>
    <row r="163" spans="1:10" s="33" customFormat="1" ht="22.5" customHeight="1">
      <c r="A163" s="69" t="s">
        <v>197</v>
      </c>
      <c r="B163" s="54" t="s">
        <v>198</v>
      </c>
      <c r="C163" s="107">
        <v>0</v>
      </c>
      <c r="D163" s="102">
        <v>0</v>
      </c>
      <c r="E163" s="102">
        <v>0</v>
      </c>
      <c r="F163" s="93">
        <f t="shared" si="26"/>
        <v>0</v>
      </c>
      <c r="G163" s="102"/>
      <c r="H163" s="102"/>
      <c r="I163" s="102"/>
      <c r="J163" s="93">
        <f t="shared" si="27"/>
        <v>0</v>
      </c>
    </row>
    <row r="164" spans="1:10" s="33" customFormat="1" ht="12.75" customHeight="1">
      <c r="A164" s="49" t="s">
        <v>199</v>
      </c>
      <c r="B164" s="54" t="s">
        <v>200</v>
      </c>
      <c r="C164" s="102">
        <v>0</v>
      </c>
      <c r="D164" s="102">
        <v>0</v>
      </c>
      <c r="E164" s="102">
        <v>0</v>
      </c>
      <c r="F164" s="93">
        <f t="shared" si="26"/>
        <v>0</v>
      </c>
      <c r="G164" s="102"/>
      <c r="H164" s="102"/>
      <c r="I164" s="102"/>
      <c r="J164" s="93">
        <f t="shared" si="27"/>
        <v>0</v>
      </c>
    </row>
    <row r="165" spans="1:10" s="33" customFormat="1" ht="12.75" customHeight="1">
      <c r="A165" s="69" t="s">
        <v>201</v>
      </c>
      <c r="B165" s="54" t="s">
        <v>202</v>
      </c>
      <c r="C165" s="102">
        <v>0</v>
      </c>
      <c r="D165" s="102">
        <v>0</v>
      </c>
      <c r="E165" s="102">
        <v>0</v>
      </c>
      <c r="F165" s="93">
        <f t="shared" si="26"/>
        <v>0</v>
      </c>
      <c r="G165" s="102"/>
      <c r="H165" s="102"/>
      <c r="I165" s="102"/>
      <c r="J165" s="93">
        <f t="shared" si="27"/>
        <v>0</v>
      </c>
    </row>
    <row r="166" spans="1:10" s="33" customFormat="1" ht="12.75" customHeight="1">
      <c r="A166" s="69" t="s">
        <v>142</v>
      </c>
      <c r="B166" s="54" t="s">
        <v>267</v>
      </c>
      <c r="C166" s="102">
        <v>0</v>
      </c>
      <c r="D166" s="102">
        <v>0</v>
      </c>
      <c r="E166" s="102">
        <v>0</v>
      </c>
      <c r="F166" s="93">
        <f t="shared" si="26"/>
        <v>0</v>
      </c>
      <c r="G166" s="102"/>
      <c r="H166" s="102">
        <v>9091.2</v>
      </c>
      <c r="I166" s="102"/>
      <c r="J166" s="93">
        <f t="shared" si="27"/>
        <v>9091.2</v>
      </c>
    </row>
    <row r="167" spans="1:10" s="33" customFormat="1" ht="12.75" customHeight="1">
      <c r="A167" s="69" t="s">
        <v>268</v>
      </c>
      <c r="B167" s="54" t="s">
        <v>269</v>
      </c>
      <c r="C167" s="102">
        <v>0</v>
      </c>
      <c r="D167" s="102">
        <v>0</v>
      </c>
      <c r="E167" s="102">
        <v>45471532.12</v>
      </c>
      <c r="F167" s="93">
        <f t="shared" si="26"/>
        <v>45471532.12</v>
      </c>
      <c r="G167" s="102"/>
      <c r="H167" s="102"/>
      <c r="I167" s="102">
        <v>57737915.91</v>
      </c>
      <c r="J167" s="93">
        <f t="shared" si="27"/>
        <v>57737915.91</v>
      </c>
    </row>
    <row r="168" spans="1:10" s="33" customFormat="1" ht="12.75" customHeight="1">
      <c r="A168" s="69" t="s">
        <v>253</v>
      </c>
      <c r="B168" s="54" t="s">
        <v>270</v>
      </c>
      <c r="C168" s="102">
        <v>0</v>
      </c>
      <c r="D168" s="102">
        <v>0</v>
      </c>
      <c r="E168" s="102">
        <v>0</v>
      </c>
      <c r="F168" s="93">
        <f t="shared" si="26"/>
        <v>0</v>
      </c>
      <c r="G168" s="102"/>
      <c r="H168" s="102"/>
      <c r="I168" s="102"/>
      <c r="J168" s="93">
        <f t="shared" si="27"/>
        <v>0</v>
      </c>
    </row>
    <row r="169" spans="1:10" s="33" customFormat="1" ht="26.25" customHeight="1" thickBot="1">
      <c r="A169" s="70" t="s">
        <v>271</v>
      </c>
      <c r="B169" s="64" t="s">
        <v>203</v>
      </c>
      <c r="C169" s="89">
        <f aca="true" t="shared" si="28" ref="C169:J169">C139+C144+C145+C159+C166+C167+C168</f>
        <v>0</v>
      </c>
      <c r="D169" s="89">
        <f t="shared" si="28"/>
        <v>272454.71</v>
      </c>
      <c r="E169" s="89">
        <f t="shared" si="28"/>
        <v>52430277.33</v>
      </c>
      <c r="F169" s="89">
        <f t="shared" si="28"/>
        <v>52702732.04</v>
      </c>
      <c r="G169" s="89">
        <f t="shared" si="28"/>
        <v>0</v>
      </c>
      <c r="H169" s="89">
        <f t="shared" si="28"/>
        <v>2435098.21</v>
      </c>
      <c r="I169" s="89">
        <f t="shared" si="28"/>
        <v>63468929.17</v>
      </c>
      <c r="J169" s="89">
        <f t="shared" si="28"/>
        <v>65904027.38</v>
      </c>
    </row>
    <row r="170" spans="1:10" s="33" customFormat="1" ht="19.5" customHeight="1">
      <c r="A170" s="36" t="s">
        <v>204</v>
      </c>
      <c r="B170" s="39"/>
      <c r="C170" s="74"/>
      <c r="D170" s="73"/>
      <c r="E170" s="73"/>
      <c r="F170" s="73"/>
      <c r="G170" s="143"/>
      <c r="H170" s="143"/>
      <c r="I170" s="143"/>
      <c r="J170" s="144"/>
    </row>
    <row r="171" spans="1:10" s="33" customFormat="1" ht="22.5">
      <c r="A171" s="60" t="s">
        <v>272</v>
      </c>
      <c r="B171" s="41" t="s">
        <v>205</v>
      </c>
      <c r="C171" s="76">
        <f>C173+C175+C176+C177</f>
        <v>0</v>
      </c>
      <c r="D171" s="76">
        <f>SUM(D173:D177)</f>
        <v>17165386.59</v>
      </c>
      <c r="E171" s="76">
        <f>SUM(E173:E177)</f>
        <v>-12404447.3</v>
      </c>
      <c r="F171" s="76">
        <f>SUM(F173:F177)</f>
        <v>4760939.29</v>
      </c>
      <c r="G171" s="76">
        <f>G173+G175+G176+G177</f>
        <v>0</v>
      </c>
      <c r="H171" s="76">
        <f>SUM(H173:H177)</f>
        <v>12031913.95</v>
      </c>
      <c r="I171" s="76">
        <f>SUM(I173:I177)</f>
        <v>-24111115.87</v>
      </c>
      <c r="J171" s="76">
        <f>SUM(J173:J177)</f>
        <v>-12079201.92</v>
      </c>
    </row>
    <row r="172" spans="1:10" s="35" customFormat="1" ht="9.75" customHeight="1">
      <c r="A172" s="67" t="s">
        <v>42</v>
      </c>
      <c r="B172" s="46"/>
      <c r="C172" s="77"/>
      <c r="D172" s="78"/>
      <c r="E172" s="78"/>
      <c r="F172" s="78"/>
      <c r="G172" s="147"/>
      <c r="H172" s="147"/>
      <c r="I172" s="147"/>
      <c r="J172" s="146"/>
    </row>
    <row r="173" spans="1:10" s="33" customFormat="1" ht="22.5" customHeight="1">
      <c r="A173" s="71" t="s">
        <v>206</v>
      </c>
      <c r="B173" s="39" t="s">
        <v>207</v>
      </c>
      <c r="C173" s="105">
        <v>0</v>
      </c>
      <c r="D173" s="99">
        <v>-135580913.74</v>
      </c>
      <c r="E173" s="99">
        <v>-26270745.27</v>
      </c>
      <c r="F173" s="91">
        <f>SUM(C173:E173)</f>
        <v>-161851659.01</v>
      </c>
      <c r="G173" s="99"/>
      <c r="H173" s="99">
        <v>-141863011.81</v>
      </c>
      <c r="I173" s="99">
        <v>-38985667.59</v>
      </c>
      <c r="J173" s="91">
        <f>SUM(G173:I173)</f>
        <v>-180848679.4</v>
      </c>
    </row>
    <row r="174" spans="1:10" s="33" customFormat="1" ht="23.25" customHeight="1">
      <c r="A174" s="72" t="s">
        <v>243</v>
      </c>
      <c r="B174" s="46" t="s">
        <v>281</v>
      </c>
      <c r="C174" s="122"/>
      <c r="D174" s="102">
        <v>149326250.39</v>
      </c>
      <c r="E174" s="102">
        <v>13866297.97</v>
      </c>
      <c r="F174" s="91">
        <f>SUM(D174:E174)</f>
        <v>163192548.36</v>
      </c>
      <c r="G174" s="148"/>
      <c r="H174" s="99">
        <v>153070874.29</v>
      </c>
      <c r="I174" s="99">
        <v>15123863.37</v>
      </c>
      <c r="J174" s="91">
        <f>SUM(H174:I174)</f>
        <v>168194737.66</v>
      </c>
    </row>
    <row r="175" spans="1:10" s="33" customFormat="1" ht="12.75" customHeight="1">
      <c r="A175" s="72" t="s">
        <v>208</v>
      </c>
      <c r="B175" s="46" t="s">
        <v>209</v>
      </c>
      <c r="C175" s="109">
        <v>0</v>
      </c>
      <c r="D175" s="102">
        <v>0</v>
      </c>
      <c r="E175" s="102">
        <v>0</v>
      </c>
      <c r="F175" s="91">
        <f>SUM(C175:E175)</f>
        <v>0</v>
      </c>
      <c r="G175" s="99"/>
      <c r="H175" s="99"/>
      <c r="I175" s="99"/>
      <c r="J175" s="91">
        <f>SUM(G175:I175)</f>
        <v>0</v>
      </c>
    </row>
    <row r="176" spans="1:10" s="33" customFormat="1" ht="12.75" customHeight="1">
      <c r="A176" s="72" t="s">
        <v>210</v>
      </c>
      <c r="B176" s="46" t="s">
        <v>211</v>
      </c>
      <c r="C176" s="109">
        <v>0</v>
      </c>
      <c r="D176" s="102">
        <v>0</v>
      </c>
      <c r="E176" s="102">
        <v>0</v>
      </c>
      <c r="F176" s="91">
        <f>SUM(C176:E176)</f>
        <v>0</v>
      </c>
      <c r="G176" s="99"/>
      <c r="H176" s="99"/>
      <c r="I176" s="99">
        <v>-249311.65</v>
      </c>
      <c r="J176" s="91">
        <f>SUM(G176:I176)</f>
        <v>-249311.65</v>
      </c>
    </row>
    <row r="177" spans="1:10" s="33" customFormat="1" ht="12.75" customHeight="1" thickBot="1">
      <c r="A177" s="67" t="s">
        <v>257</v>
      </c>
      <c r="B177" s="39" t="s">
        <v>258</v>
      </c>
      <c r="C177" s="101">
        <v>0</v>
      </c>
      <c r="D177" s="105">
        <v>3420049.94</v>
      </c>
      <c r="E177" s="105">
        <v>0</v>
      </c>
      <c r="F177" s="91">
        <f>SUM(C177:E177)</f>
        <v>3420049.94</v>
      </c>
      <c r="G177" s="99"/>
      <c r="H177" s="99">
        <v>824051.47</v>
      </c>
      <c r="I177" s="99"/>
      <c r="J177" s="91">
        <f>SUM(G177:I177)</f>
        <v>824051.47</v>
      </c>
    </row>
    <row r="178" spans="1:10" ht="30" customHeight="1" thickBot="1">
      <c r="A178" s="65" t="s">
        <v>212</v>
      </c>
      <c r="B178" s="56" t="s">
        <v>213</v>
      </c>
      <c r="C178" s="83">
        <f aca="true" t="shared" si="29" ref="C178:J178">C169+C171</f>
        <v>0</v>
      </c>
      <c r="D178" s="83">
        <f t="shared" si="29"/>
        <v>17437841.3</v>
      </c>
      <c r="E178" s="83">
        <f t="shared" si="29"/>
        <v>40025830.03</v>
      </c>
      <c r="F178" s="83">
        <f t="shared" si="29"/>
        <v>57463671.33</v>
      </c>
      <c r="G178" s="83">
        <f t="shared" si="29"/>
        <v>0</v>
      </c>
      <c r="H178" s="83">
        <f t="shared" si="29"/>
        <v>14467012.16</v>
      </c>
      <c r="I178" s="83">
        <f t="shared" si="29"/>
        <v>39357813.3</v>
      </c>
      <c r="J178" s="83">
        <f t="shared" si="29"/>
        <v>53824825.46</v>
      </c>
    </row>
    <row r="179" spans="1:2" s="6" customFormat="1" ht="24" customHeight="1">
      <c r="A179" s="10" t="s">
        <v>214</v>
      </c>
      <c r="B179" s="9"/>
    </row>
    <row r="180" s="6" customFormat="1" ht="12.75" customHeight="1"/>
    <row r="181" spans="1:2" s="6" customFormat="1" ht="12.75" customHeight="1">
      <c r="A181" s="10"/>
      <c r="B181" s="9"/>
    </row>
    <row r="182" spans="1:10" s="6" customFormat="1" ht="12.75" customHeight="1">
      <c r="A182" s="110" t="s">
        <v>227</v>
      </c>
      <c r="B182" s="199"/>
      <c r="C182" s="199"/>
      <c r="D182" s="199"/>
      <c r="F182" s="111" t="s">
        <v>230</v>
      </c>
      <c r="G182" s="200"/>
      <c r="H182" s="200"/>
      <c r="I182" s="201"/>
      <c r="J182" s="201"/>
    </row>
    <row r="183" spans="1:10" s="6" customFormat="1" ht="12.75" customHeight="1">
      <c r="A183" s="111" t="s">
        <v>229</v>
      </c>
      <c r="B183" s="198" t="s">
        <v>228</v>
      </c>
      <c r="C183" s="198"/>
      <c r="D183" s="198"/>
      <c r="F183" s="111"/>
      <c r="G183" s="202" t="s">
        <v>231</v>
      </c>
      <c r="H183" s="202"/>
      <c r="I183" s="202" t="s">
        <v>228</v>
      </c>
      <c r="J183" s="202"/>
    </row>
    <row r="184" spans="1:2" s="6" customFormat="1" ht="12.75" customHeight="1">
      <c r="A184" s="10"/>
      <c r="B184" s="9"/>
    </row>
    <row r="185" spans="1:10" ht="12.75" customHeight="1">
      <c r="A185" s="10"/>
      <c r="B185" s="9"/>
      <c r="C185" s="6"/>
      <c r="D185" s="112"/>
      <c r="E185" s="188" t="s">
        <v>232</v>
      </c>
      <c r="F185" s="188"/>
      <c r="G185" s="189"/>
      <c r="H185" s="189"/>
      <c r="I185" s="189"/>
      <c r="J185" s="189"/>
    </row>
    <row r="186" spans="1:10" ht="12.75" customHeight="1">
      <c r="A186" s="10"/>
      <c r="B186" s="9"/>
      <c r="C186" s="6"/>
      <c r="D186" s="113"/>
      <c r="E186" s="113"/>
      <c r="F186" s="113"/>
      <c r="G186" s="203" t="s">
        <v>233</v>
      </c>
      <c r="H186" s="203"/>
      <c r="I186" s="203"/>
      <c r="J186" s="203"/>
    </row>
    <row r="187" spans="1:10" ht="12.75" customHeight="1">
      <c r="A187" s="10"/>
      <c r="B187" s="9"/>
      <c r="C187" s="204" t="s">
        <v>236</v>
      </c>
      <c r="D187" s="204"/>
      <c r="E187" s="201"/>
      <c r="F187" s="201"/>
      <c r="G187" s="196"/>
      <c r="H187" s="196"/>
      <c r="I187" s="201"/>
      <c r="J187" s="201"/>
    </row>
    <row r="188" spans="1:10" ht="12.75" customHeight="1">
      <c r="A188" s="10"/>
      <c r="B188" s="9"/>
      <c r="C188" s="205" t="s">
        <v>235</v>
      </c>
      <c r="D188" s="205"/>
      <c r="E188" s="202" t="s">
        <v>234</v>
      </c>
      <c r="F188" s="202"/>
      <c r="G188" s="202" t="s">
        <v>231</v>
      </c>
      <c r="H188" s="202"/>
      <c r="I188" s="202" t="s">
        <v>228</v>
      </c>
      <c r="J188" s="202"/>
    </row>
    <row r="189" spans="1:10" ht="12.75" customHeight="1">
      <c r="A189" s="10"/>
      <c r="B189" s="9"/>
      <c r="C189" s="111"/>
      <c r="D189" s="111"/>
      <c r="E189" s="21"/>
      <c r="F189" s="21"/>
      <c r="G189" s="21"/>
      <c r="H189" s="21"/>
      <c r="I189" s="21"/>
      <c r="J189" s="21"/>
    </row>
    <row r="190" spans="1:10" ht="12.75" customHeight="1">
      <c r="A190" s="114" t="s">
        <v>238</v>
      </c>
      <c r="B190"/>
      <c r="C190" s="201"/>
      <c r="D190" s="201"/>
      <c r="E190" s="196"/>
      <c r="F190" s="196"/>
      <c r="G190" s="201"/>
      <c r="H190" s="201"/>
      <c r="I190" s="201"/>
      <c r="J190" s="201"/>
    </row>
    <row r="191" spans="1:10" ht="12.75" customHeight="1">
      <c r="A191" s="115" t="s">
        <v>226</v>
      </c>
      <c r="B191" s="116"/>
      <c r="C191" s="202" t="s">
        <v>234</v>
      </c>
      <c r="D191" s="202"/>
      <c r="E191" s="202" t="s">
        <v>231</v>
      </c>
      <c r="F191" s="202"/>
      <c r="G191" s="202" t="s">
        <v>228</v>
      </c>
      <c r="H191" s="202"/>
      <c r="I191" s="206" t="s">
        <v>237</v>
      </c>
      <c r="J191" s="206"/>
    </row>
  </sheetData>
  <sheetProtection/>
  <mergeCells count="73">
    <mergeCell ref="C188:D188"/>
    <mergeCell ref="E188:F188"/>
    <mergeCell ref="G188:H188"/>
    <mergeCell ref="I188:J188"/>
    <mergeCell ref="I191:J191"/>
    <mergeCell ref="I190:J190"/>
    <mergeCell ref="G191:H191"/>
    <mergeCell ref="G190:H190"/>
    <mergeCell ref="E191:F191"/>
    <mergeCell ref="C191:D191"/>
    <mergeCell ref="E190:F190"/>
    <mergeCell ref="C190:D190"/>
    <mergeCell ref="G186:J186"/>
    <mergeCell ref="E187:F187"/>
    <mergeCell ref="G187:H187"/>
    <mergeCell ref="I187:J187"/>
    <mergeCell ref="C187:D187"/>
    <mergeCell ref="E185:F185"/>
    <mergeCell ref="G185:J185"/>
    <mergeCell ref="A2:I2"/>
    <mergeCell ref="A3:I3"/>
    <mergeCell ref="A4:I4"/>
    <mergeCell ref="C15:F15"/>
    <mergeCell ref="G15:J15"/>
    <mergeCell ref="D5:E5"/>
    <mergeCell ref="B7:H7"/>
    <mergeCell ref="B8:H8"/>
    <mergeCell ref="B183:D183"/>
    <mergeCell ref="B182:D182"/>
    <mergeCell ref="G182:H182"/>
    <mergeCell ref="I182:J182"/>
    <mergeCell ref="G183:H183"/>
    <mergeCell ref="I183:J183"/>
    <mergeCell ref="B9:H9"/>
    <mergeCell ref="B11:H11"/>
    <mergeCell ref="C41:C43"/>
    <mergeCell ref="F41:F43"/>
    <mergeCell ref="F16:F18"/>
    <mergeCell ref="B10:H10"/>
    <mergeCell ref="B12:H12"/>
    <mergeCell ref="B13:H13"/>
    <mergeCell ref="J16:J18"/>
    <mergeCell ref="C40:F40"/>
    <mergeCell ref="G40:J40"/>
    <mergeCell ref="J41:J43"/>
    <mergeCell ref="A71:A74"/>
    <mergeCell ref="B71:B74"/>
    <mergeCell ref="C71:F71"/>
    <mergeCell ref="G71:J71"/>
    <mergeCell ref="C72:C74"/>
    <mergeCell ref="F72:F74"/>
    <mergeCell ref="J104:J106"/>
    <mergeCell ref="J72:J74"/>
    <mergeCell ref="A103:A106"/>
    <mergeCell ref="B103:B106"/>
    <mergeCell ref="C103:F103"/>
    <mergeCell ref="G103:J103"/>
    <mergeCell ref="C104:C106"/>
    <mergeCell ref="F104:F106"/>
    <mergeCell ref="A133:A136"/>
    <mergeCell ref="B133:B136"/>
    <mergeCell ref="C133:F133"/>
    <mergeCell ref="G133:J133"/>
    <mergeCell ref="C134:C136"/>
    <mergeCell ref="F134:F136"/>
    <mergeCell ref="J134:J136"/>
    <mergeCell ref="A154:A157"/>
    <mergeCell ref="B154:B157"/>
    <mergeCell ref="C154:F154"/>
    <mergeCell ref="G154:J154"/>
    <mergeCell ref="C155:C157"/>
    <mergeCell ref="F155:F157"/>
    <mergeCell ref="J155:J15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68" r:id="rId1"/>
  <rowBreaks count="5" manualBreakCount="5">
    <brk id="38" max="255" man="1"/>
    <brk id="69" max="255" man="1"/>
    <brk id="101" max="255" man="1"/>
    <brk id="131" max="255" man="1"/>
    <brk id="15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Артемка</cp:lastModifiedBy>
  <dcterms:created xsi:type="dcterms:W3CDTF">2011-04-05T12:25:02Z</dcterms:created>
  <dcterms:modified xsi:type="dcterms:W3CDTF">2018-03-06T03:59:19Z</dcterms:modified>
  <cp:category/>
  <cp:version/>
  <cp:contentType/>
  <cp:contentStatus/>
</cp:coreProperties>
</file>